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9570" windowHeight="12525" tabRatio="943" activeTab="8"/>
  </bookViews>
  <sheets>
    <sheet name="Buvn_koptame" sheetId="229" r:id="rId1"/>
    <sheet name="Ganību" sheetId="226" r:id="rId2"/>
    <sheet name="Lokala_1-1" sheetId="227" r:id="rId3"/>
    <sheet name="Lokala_1-2" sheetId="228" r:id="rId4"/>
    <sheet name="Lokala_1-3" sheetId="230" r:id="rId5"/>
    <sheet name="Debess" sheetId="231" r:id="rId6"/>
    <sheet name="Lokala_2-1 " sheetId="237" r:id="rId7"/>
    <sheet name="Lokala_2-2 " sheetId="238" r:id="rId8"/>
    <sheet name="Lokala_2-3 " sheetId="239" r:id="rId9"/>
  </sheets>
  <externalReferences>
    <externalReference r:id="rId10"/>
  </externalReferences>
  <definedNames>
    <definedName name="_xlnm.Print_Area" localSheetId="0">Buvn_koptame!$A$1:$I$33</definedName>
    <definedName name="_xlnm.Print_Titles" localSheetId="2">'Lokala_1-1'!$10:$12</definedName>
    <definedName name="_xlnm.Print_Titles" localSheetId="3">'Lokala_1-2'!$10:$12</definedName>
    <definedName name="_xlnm.Print_Titles" localSheetId="4">'Lokala_1-3'!$11:$13</definedName>
    <definedName name="_xlnm.Print_Titles" localSheetId="6">'Lokala_2-1 '!$10:$12</definedName>
    <definedName name="_xlnm.Print_Titles" localSheetId="7">'Lokala_2-2 '!$10:$12</definedName>
    <definedName name="_xlnm.Print_Titles" localSheetId="8">'Lokala_2-3 '!$11:$13</definedName>
  </definedNames>
  <calcPr calcId="191029" fullCalcOnLoad="1"/>
</workbook>
</file>

<file path=xl/calcChain.xml><?xml version="1.0" encoding="utf-8"?>
<calcChain xmlns="http://schemas.openxmlformats.org/spreadsheetml/2006/main">
  <c r="O20" i="239" l="1"/>
  <c r="N20" i="239"/>
  <c r="M20" i="239"/>
  <c r="L20" i="239"/>
  <c r="H20" i="239"/>
  <c r="K20" i="239"/>
  <c r="P20" i="239"/>
  <c r="O14" i="237"/>
  <c r="N14" i="237"/>
  <c r="L14" i="237"/>
  <c r="H14" i="237"/>
  <c r="M14" i="237"/>
  <c r="P14" i="237"/>
  <c r="A6" i="239"/>
  <c r="A5" i="239"/>
  <c r="A4" i="239"/>
  <c r="A6" i="238"/>
  <c r="A5" i="238"/>
  <c r="A4" i="238"/>
  <c r="A7" i="231"/>
  <c r="A5" i="231"/>
  <c r="A4" i="231"/>
  <c r="O31" i="239"/>
  <c r="N31" i="239"/>
  <c r="P31" i="239"/>
  <c r="L31" i="239"/>
  <c r="H31" i="239"/>
  <c r="M31" i="239"/>
  <c r="O30" i="239"/>
  <c r="N30" i="239"/>
  <c r="P30" i="239"/>
  <c r="L30" i="239"/>
  <c r="H30" i="239"/>
  <c r="K30" i="239"/>
  <c r="O29" i="239"/>
  <c r="N29" i="239"/>
  <c r="L29" i="239"/>
  <c r="H29" i="239"/>
  <c r="M29" i="239"/>
  <c r="O28" i="239"/>
  <c r="N28" i="239"/>
  <c r="L28" i="239"/>
  <c r="H28" i="239"/>
  <c r="M28" i="239"/>
  <c r="O26" i="239"/>
  <c r="N26" i="239"/>
  <c r="L26" i="239"/>
  <c r="H26" i="239"/>
  <c r="M26" i="239"/>
  <c r="O25" i="239"/>
  <c r="N25" i="239"/>
  <c r="L25" i="239"/>
  <c r="H25" i="239"/>
  <c r="K25" i="239"/>
  <c r="O24" i="239"/>
  <c r="N24" i="239"/>
  <c r="L24" i="239"/>
  <c r="H24" i="239"/>
  <c r="K24" i="239"/>
  <c r="O23" i="239"/>
  <c r="P23" i="239"/>
  <c r="N23" i="239"/>
  <c r="L23" i="239"/>
  <c r="H23" i="239"/>
  <c r="K23" i="239"/>
  <c r="O22" i="239"/>
  <c r="N22" i="239"/>
  <c r="L22" i="239"/>
  <c r="H22" i="239"/>
  <c r="K22" i="239"/>
  <c r="M22" i="239"/>
  <c r="P22" i="239"/>
  <c r="O19" i="239"/>
  <c r="N19" i="239"/>
  <c r="L19" i="239"/>
  <c r="H19" i="239"/>
  <c r="M19" i="239"/>
  <c r="O18" i="239"/>
  <c r="N18" i="239"/>
  <c r="L18" i="239"/>
  <c r="H18" i="239"/>
  <c r="M18" i="239"/>
  <c r="K18" i="239"/>
  <c r="O16" i="239"/>
  <c r="N16" i="239"/>
  <c r="M16" i="239"/>
  <c r="L16" i="239"/>
  <c r="H16" i="239"/>
  <c r="K16" i="239"/>
  <c r="O15" i="239"/>
  <c r="N15" i="239"/>
  <c r="N32" i="239"/>
  <c r="G16" i="231"/>
  <c r="L15" i="239"/>
  <c r="H15" i="239"/>
  <c r="M15" i="239"/>
  <c r="A9" i="239"/>
  <c r="O13" i="238"/>
  <c r="O14" i="238"/>
  <c r="H15" i="231"/>
  <c r="N13" i="238"/>
  <c r="N14" i="238"/>
  <c r="G15" i="231"/>
  <c r="L13" i="238"/>
  <c r="L14" i="238"/>
  <c r="I15" i="231"/>
  <c r="H13" i="238"/>
  <c r="M13" i="238"/>
  <c r="D13" i="238"/>
  <c r="A9" i="238"/>
  <c r="O15" i="237"/>
  <c r="N15" i="237"/>
  <c r="L15" i="237"/>
  <c r="H15" i="237"/>
  <c r="K15" i="237"/>
  <c r="O13" i="237"/>
  <c r="N13" i="237"/>
  <c r="L13" i="237"/>
  <c r="L16" i="237"/>
  <c r="I14" i="231"/>
  <c r="H13" i="237"/>
  <c r="K13" i="237"/>
  <c r="O17" i="227"/>
  <c r="N17" i="227"/>
  <c r="L17" i="227"/>
  <c r="H17" i="227"/>
  <c r="K17" i="227"/>
  <c r="O21" i="230"/>
  <c r="N21" i="230"/>
  <c r="P21" i="230"/>
  <c r="L21" i="230"/>
  <c r="H21" i="230"/>
  <c r="M21" i="230"/>
  <c r="K21" i="230"/>
  <c r="O20" i="230"/>
  <c r="N20" i="230"/>
  <c r="L20" i="230"/>
  <c r="H20" i="230"/>
  <c r="M20" i="230"/>
  <c r="H52" i="230"/>
  <c r="M52" i="230"/>
  <c r="O52" i="230"/>
  <c r="N52" i="230"/>
  <c r="L52" i="230"/>
  <c r="D24" i="228"/>
  <c r="H24" i="228"/>
  <c r="M24" i="228"/>
  <c r="O24" i="228"/>
  <c r="N24" i="228"/>
  <c r="L24" i="228"/>
  <c r="D22" i="228"/>
  <c r="D21" i="228"/>
  <c r="D20" i="228"/>
  <c r="D19" i="228"/>
  <c r="D18" i="228"/>
  <c r="H23" i="228"/>
  <c r="K23" i="228"/>
  <c r="H22" i="228"/>
  <c r="M22" i="228"/>
  <c r="P22" i="228"/>
  <c r="H21" i="228"/>
  <c r="K21" i="228"/>
  <c r="H20" i="228"/>
  <c r="M20" i="228"/>
  <c r="H19" i="228"/>
  <c r="K19" i="228"/>
  <c r="H18" i="228"/>
  <c r="M18" i="228"/>
  <c r="O23" i="228"/>
  <c r="N23" i="228"/>
  <c r="L23" i="228"/>
  <c r="O22" i="228"/>
  <c r="N22" i="228"/>
  <c r="L22" i="228"/>
  <c r="O21" i="228"/>
  <c r="N21" i="228"/>
  <c r="L21" i="228"/>
  <c r="O20" i="228"/>
  <c r="N20" i="228"/>
  <c r="L20" i="228"/>
  <c r="O19" i="228"/>
  <c r="N19" i="228"/>
  <c r="L19" i="228"/>
  <c r="O18" i="228"/>
  <c r="N18" i="228"/>
  <c r="L18" i="228"/>
  <c r="O16" i="227"/>
  <c r="N16" i="227"/>
  <c r="L16" i="227"/>
  <c r="H16" i="227"/>
  <c r="K16" i="227"/>
  <c r="O15" i="227"/>
  <c r="N15" i="227"/>
  <c r="L15" i="227"/>
  <c r="H15" i="227"/>
  <c r="M15" i="227"/>
  <c r="H46" i="230"/>
  <c r="M46" i="230"/>
  <c r="P46" i="230"/>
  <c r="H45" i="230"/>
  <c r="M45" i="230"/>
  <c r="P45" i="230"/>
  <c r="L46" i="230"/>
  <c r="N46" i="230"/>
  <c r="O46" i="230"/>
  <c r="L45" i="230"/>
  <c r="N45" i="230"/>
  <c r="O45" i="230"/>
  <c r="H44" i="230"/>
  <c r="K44" i="230"/>
  <c r="H43" i="230"/>
  <c r="K43" i="230"/>
  <c r="H42" i="230"/>
  <c r="K42" i="230"/>
  <c r="M42" i="230"/>
  <c r="P42" i="230"/>
  <c r="H41" i="230"/>
  <c r="K41" i="230"/>
  <c r="M41" i="230"/>
  <c r="P41" i="230"/>
  <c r="L44" i="230"/>
  <c r="N44" i="230"/>
  <c r="O44" i="230"/>
  <c r="L43" i="230"/>
  <c r="N43" i="230"/>
  <c r="O43" i="230"/>
  <c r="L42" i="230"/>
  <c r="N42" i="230"/>
  <c r="O42" i="230"/>
  <c r="L41" i="230"/>
  <c r="N41" i="230"/>
  <c r="O41" i="230"/>
  <c r="H40" i="230"/>
  <c r="K40" i="230"/>
  <c r="H39" i="230"/>
  <c r="K39" i="230"/>
  <c r="H38" i="230"/>
  <c r="M38" i="230"/>
  <c r="P38" i="230"/>
  <c r="H37" i="230"/>
  <c r="M37" i="230"/>
  <c r="P37" i="230"/>
  <c r="H36" i="230"/>
  <c r="M36" i="230"/>
  <c r="P36" i="230"/>
  <c r="L40" i="230"/>
  <c r="N40" i="230"/>
  <c r="O40" i="230"/>
  <c r="L39" i="230"/>
  <c r="N39" i="230"/>
  <c r="O39" i="230"/>
  <c r="L38" i="230"/>
  <c r="N38" i="230"/>
  <c r="O38" i="230"/>
  <c r="L37" i="230"/>
  <c r="N37" i="230"/>
  <c r="O37" i="230"/>
  <c r="L36" i="230"/>
  <c r="N36" i="230"/>
  <c r="O36" i="230"/>
  <c r="O27" i="230"/>
  <c r="O26" i="230"/>
  <c r="O25" i="230"/>
  <c r="N27" i="230"/>
  <c r="N26" i="230"/>
  <c r="N25" i="230"/>
  <c r="L27" i="230"/>
  <c r="L26" i="230"/>
  <c r="L25" i="230"/>
  <c r="H27" i="230"/>
  <c r="K27" i="230"/>
  <c r="H26" i="230"/>
  <c r="M26" i="230"/>
  <c r="K26" i="230"/>
  <c r="H25" i="230"/>
  <c r="M25" i="230"/>
  <c r="K25" i="230"/>
  <c r="O50" i="230"/>
  <c r="P50" i="230"/>
  <c r="N50" i="230"/>
  <c r="L50" i="230"/>
  <c r="H50" i="230"/>
  <c r="M50" i="230"/>
  <c r="O28" i="230"/>
  <c r="N28" i="230"/>
  <c r="L28" i="230"/>
  <c r="H28" i="230"/>
  <c r="M28" i="230"/>
  <c r="O24" i="230"/>
  <c r="N24" i="230"/>
  <c r="P24" i="230"/>
  <c r="L24" i="230"/>
  <c r="H24" i="230"/>
  <c r="M24" i="230"/>
  <c r="O19" i="230"/>
  <c r="N19" i="230"/>
  <c r="P19" i="230"/>
  <c r="L19" i="230"/>
  <c r="H19" i="230"/>
  <c r="M19" i="230"/>
  <c r="O15" i="230"/>
  <c r="N15" i="230"/>
  <c r="L15" i="230"/>
  <c r="H15" i="230"/>
  <c r="M15" i="230"/>
  <c r="K15" i="230"/>
  <c r="O17" i="228"/>
  <c r="N17" i="228"/>
  <c r="L17" i="228"/>
  <c r="H17" i="228"/>
  <c r="K17" i="228"/>
  <c r="M17" i="228"/>
  <c r="D17" i="228"/>
  <c r="A5" i="228"/>
  <c r="H35" i="230"/>
  <c r="K35" i="230"/>
  <c r="M35" i="230"/>
  <c r="P35" i="230"/>
  <c r="N35" i="230"/>
  <c r="O35" i="230"/>
  <c r="L35" i="230"/>
  <c r="H34" i="230"/>
  <c r="K34" i="230"/>
  <c r="N34" i="230"/>
  <c r="O34" i="230"/>
  <c r="L34" i="230"/>
  <c r="H22" i="230"/>
  <c r="M22" i="230"/>
  <c r="N22" i="230"/>
  <c r="O22" i="230"/>
  <c r="L22" i="230"/>
  <c r="H25" i="228"/>
  <c r="K25" i="228"/>
  <c r="N25" i="228"/>
  <c r="O25" i="228"/>
  <c r="L25" i="228"/>
  <c r="D25" i="228"/>
  <c r="L16" i="230"/>
  <c r="L18" i="230"/>
  <c r="L30" i="230"/>
  <c r="L31" i="230"/>
  <c r="L32" i="230"/>
  <c r="L33" i="230"/>
  <c r="L47" i="230"/>
  <c r="L49" i="230"/>
  <c r="L51" i="230"/>
  <c r="L53" i="230"/>
  <c r="O16" i="230"/>
  <c r="O18" i="230"/>
  <c r="O30" i="230"/>
  <c r="O31" i="230"/>
  <c r="O32" i="230"/>
  <c r="O33" i="230"/>
  <c r="O47" i="230"/>
  <c r="O49" i="230"/>
  <c r="O51" i="230"/>
  <c r="O53" i="230"/>
  <c r="N16" i="230"/>
  <c r="N18" i="230"/>
  <c r="N30" i="230"/>
  <c r="N31" i="230"/>
  <c r="N32" i="230"/>
  <c r="N33" i="230"/>
  <c r="N47" i="230"/>
  <c r="N49" i="230"/>
  <c r="P49" i="230"/>
  <c r="N51" i="230"/>
  <c r="N53" i="230"/>
  <c r="H16" i="230"/>
  <c r="K16" i="230"/>
  <c r="M16" i="230"/>
  <c r="H18" i="230"/>
  <c r="K18" i="230"/>
  <c r="M18" i="230"/>
  <c r="P18" i="230"/>
  <c r="H30" i="230"/>
  <c r="M30" i="230"/>
  <c r="K30" i="230"/>
  <c r="H31" i="230"/>
  <c r="M31" i="230"/>
  <c r="P31" i="230"/>
  <c r="H32" i="230"/>
  <c r="K32" i="230"/>
  <c r="H33" i="230"/>
  <c r="M33" i="230"/>
  <c r="P33" i="230"/>
  <c r="H47" i="230"/>
  <c r="K47" i="230"/>
  <c r="H49" i="230"/>
  <c r="K49" i="230"/>
  <c r="H51" i="230"/>
  <c r="M51" i="230"/>
  <c r="H53" i="230"/>
  <c r="K53" i="230"/>
  <c r="L13" i="228"/>
  <c r="L14" i="228"/>
  <c r="L15" i="228"/>
  <c r="L16" i="228"/>
  <c r="L13" i="227"/>
  <c r="L14" i="227"/>
  <c r="L18" i="227"/>
  <c r="H14" i="228"/>
  <c r="M14" i="228"/>
  <c r="K14" i="228"/>
  <c r="O13" i="228"/>
  <c r="O14" i="228"/>
  <c r="O15" i="228"/>
  <c r="O16" i="228"/>
  <c r="N13" i="228"/>
  <c r="N26" i="228"/>
  <c r="G15" i="226"/>
  <c r="N14" i="228"/>
  <c r="N15" i="228"/>
  <c r="N16" i="228"/>
  <c r="P16" i="228"/>
  <c r="H13" i="228"/>
  <c r="K13" i="228"/>
  <c r="H15" i="228"/>
  <c r="K15" i="228"/>
  <c r="M15" i="228"/>
  <c r="P15" i="228"/>
  <c r="H16" i="228"/>
  <c r="K16" i="228"/>
  <c r="O13" i="227"/>
  <c r="O19" i="227"/>
  <c r="H14" i="226"/>
  <c r="O14" i="227"/>
  <c r="O18" i="227"/>
  <c r="N13" i="227"/>
  <c r="N14" i="227"/>
  <c r="N18" i="227"/>
  <c r="N19" i="227"/>
  <c r="G14" i="226"/>
  <c r="H13" i="227"/>
  <c r="K13" i="227"/>
  <c r="H14" i="227"/>
  <c r="M14" i="227"/>
  <c r="P14" i="227"/>
  <c r="H18" i="227"/>
  <c r="K18" i="227"/>
  <c r="D14" i="227"/>
  <c r="A9" i="230"/>
  <c r="A6" i="230"/>
  <c r="A5" i="230"/>
  <c r="A4" i="230"/>
  <c r="A7" i="226"/>
  <c r="D16" i="228"/>
  <c r="D15" i="228"/>
  <c r="A9" i="228"/>
  <c r="A6" i="228"/>
  <c r="A4" i="228"/>
  <c r="A5" i="226"/>
  <c r="D14" i="228"/>
  <c r="D13" i="228"/>
  <c r="D13" i="227"/>
  <c r="K37" i="230"/>
  <c r="M39" i="230"/>
  <c r="P39" i="230"/>
  <c r="K20" i="228"/>
  <c r="M16" i="228"/>
  <c r="K33" i="230"/>
  <c r="K22" i="230"/>
  <c r="A4" i="226"/>
  <c r="K38" i="230"/>
  <c r="K36" i="230"/>
  <c r="M53" i="230"/>
  <c r="K52" i="230"/>
  <c r="K50" i="230"/>
  <c r="M49" i="230"/>
  <c r="P30" i="230"/>
  <c r="K45" i="230"/>
  <c r="K46" i="230"/>
  <c r="M43" i="230"/>
  <c r="P43" i="230"/>
  <c r="M32" i="230"/>
  <c r="P32" i="230"/>
  <c r="M44" i="230"/>
  <c r="P44" i="230"/>
  <c r="M34" i="230"/>
  <c r="P34" i="230"/>
  <c r="K28" i="230"/>
  <c r="K24" i="230"/>
  <c r="K19" i="230"/>
  <c r="O26" i="228"/>
  <c r="H15" i="226"/>
  <c r="M23" i="228"/>
  <c r="P23" i="228"/>
  <c r="K18" i="228"/>
  <c r="L26" i="228"/>
  <c r="I15" i="226"/>
  <c r="M17" i="227"/>
  <c r="P17" i="227"/>
  <c r="L19" i="227"/>
  <c r="I14" i="226"/>
  <c r="M13" i="227"/>
  <c r="N16" i="237"/>
  <c r="G14" i="231"/>
  <c r="K14" i="237"/>
  <c r="K31" i="239"/>
  <c r="K19" i="239"/>
  <c r="K15" i="239"/>
  <c r="M23" i="239"/>
  <c r="P19" i="239"/>
  <c r="M24" i="239"/>
  <c r="P24" i="239"/>
  <c r="M30" i="239"/>
  <c r="K28" i="239"/>
  <c r="K29" i="239"/>
  <c r="P15" i="239"/>
  <c r="M25" i="239"/>
  <c r="P25" i="239"/>
  <c r="P16" i="239"/>
  <c r="L32" i="239"/>
  <c r="I16" i="231"/>
  <c r="O16" i="237"/>
  <c r="H14" i="231"/>
  <c r="P13" i="227"/>
  <c r="P29" i="239"/>
  <c r="P28" i="239"/>
  <c r="O32" i="239"/>
  <c r="H16" i="231"/>
  <c r="P26" i="239"/>
  <c r="K26" i="239"/>
  <c r="P18" i="239"/>
  <c r="M32" i="239"/>
  <c r="F16" i="231"/>
  <c r="M13" i="237"/>
  <c r="P13" i="237"/>
  <c r="M15" i="237"/>
  <c r="P15" i="237"/>
  <c r="P16" i="237"/>
  <c r="H10" i="231"/>
  <c r="P51" i="230"/>
  <c r="P52" i="230"/>
  <c r="P53" i="230"/>
  <c r="K51" i="230"/>
  <c r="M47" i="230"/>
  <c r="P47" i="230"/>
  <c r="L54" i="230"/>
  <c r="I16" i="226"/>
  <c r="H10" i="226"/>
  <c r="M40" i="230"/>
  <c r="P40" i="230"/>
  <c r="K31" i="230"/>
  <c r="P28" i="230"/>
  <c r="P25" i="230"/>
  <c r="P26" i="230"/>
  <c r="M27" i="230"/>
  <c r="P27" i="230"/>
  <c r="P22" i="230"/>
  <c r="O54" i="230"/>
  <c r="H16" i="226"/>
  <c r="P20" i="230"/>
  <c r="N54" i="230"/>
  <c r="G16" i="226"/>
  <c r="K20" i="230"/>
  <c r="P16" i="230"/>
  <c r="P15" i="230"/>
  <c r="P18" i="228"/>
  <c r="P24" i="228"/>
  <c r="P20" i="228"/>
  <c r="P14" i="228"/>
  <c r="P17" i="228"/>
  <c r="M19" i="228"/>
  <c r="P19" i="228"/>
  <c r="M13" i="228"/>
  <c r="K22" i="228"/>
  <c r="K24" i="228"/>
  <c r="M25" i="228"/>
  <c r="P25" i="228"/>
  <c r="M21" i="228"/>
  <c r="P21" i="228"/>
  <c r="P15" i="227"/>
  <c r="M16" i="227"/>
  <c r="P16" i="227"/>
  <c r="K15" i="227"/>
  <c r="M18" i="227"/>
  <c r="P18" i="227"/>
  <c r="K14" i="227"/>
  <c r="P19" i="227"/>
  <c r="M19" i="227"/>
  <c r="F14" i="226"/>
  <c r="K13" i="238"/>
  <c r="P13" i="238"/>
  <c r="P14" i="238"/>
  <c r="M14" i="238"/>
  <c r="F15" i="231"/>
  <c r="P32" i="239"/>
  <c r="E16" i="231"/>
  <c r="M16" i="237"/>
  <c r="F14" i="231"/>
  <c r="N8" i="237"/>
  <c r="E14" i="231"/>
  <c r="M54" i="230"/>
  <c r="F16" i="226"/>
  <c r="P54" i="230"/>
  <c r="N8" i="230"/>
  <c r="M26" i="228"/>
  <c r="F15" i="226"/>
  <c r="P13" i="228"/>
  <c r="P26" i="228"/>
  <c r="N8" i="227"/>
  <c r="E14" i="226"/>
  <c r="E15" i="231"/>
  <c r="N8" i="238"/>
  <c r="N8" i="239"/>
  <c r="E17" i="231"/>
  <c r="E20" i="231"/>
  <c r="E16" i="226"/>
  <c r="E15" i="226"/>
  <c r="N8" i="228"/>
  <c r="E18" i="231"/>
  <c r="E19" i="231"/>
  <c r="E17" i="226"/>
  <c r="E18" i="226"/>
  <c r="E19" i="226"/>
  <c r="E21" i="231"/>
  <c r="H9" i="231"/>
  <c r="E20" i="226"/>
  <c r="E21" i="226"/>
  <c r="G18" i="229"/>
  <c r="G20" i="229"/>
  <c r="G22" i="229"/>
  <c r="G23" i="229"/>
  <c r="G24" i="229"/>
  <c r="H9" i="226"/>
</calcChain>
</file>

<file path=xl/sharedStrings.xml><?xml version="1.0" encoding="utf-8"?>
<sst xmlns="http://schemas.openxmlformats.org/spreadsheetml/2006/main" count="453" uniqueCount="169">
  <si>
    <t>m</t>
  </si>
  <si>
    <t>gab.</t>
  </si>
  <si>
    <t>Vienības izmaksas</t>
  </si>
  <si>
    <t>Kopā uz visu apjomu</t>
  </si>
  <si>
    <t>(darba veids vai konstruktīvā elementa nosaukums)</t>
  </si>
  <si>
    <t>Mērv.</t>
  </si>
  <si>
    <t>Kods</t>
  </si>
  <si>
    <t>kalk.</t>
  </si>
  <si>
    <t>  </t>
  </si>
  <si>
    <t>Kopā:</t>
  </si>
  <si>
    <t>Nr.p.k.</t>
  </si>
  <si>
    <t>Darba veids vai konstruktīvā elementa nosaukums</t>
  </si>
  <si>
    <t xml:space="preserve">   Tai skaitā</t>
  </si>
  <si>
    <t>Kods, tāmes Nr.</t>
  </si>
  <si>
    <t>1.</t>
  </si>
  <si>
    <t>2.</t>
  </si>
  <si>
    <t>Pavisam kopā:</t>
  </si>
  <si>
    <t>Pasūtījuma Nr.</t>
  </si>
  <si>
    <t>Objekta nosaukums</t>
  </si>
  <si>
    <t>PVN 21%</t>
  </si>
  <si>
    <t>vieta</t>
  </si>
  <si>
    <t>Sagatavošanas darbi</t>
  </si>
  <si>
    <t>Ceļu daļas atjaunošana</t>
  </si>
  <si>
    <t xml:space="preserve">Sagatavošanas darbi </t>
  </si>
  <si>
    <t xml:space="preserve">Tāmes izmaksas </t>
  </si>
  <si>
    <t>euro</t>
  </si>
  <si>
    <t xml:space="preserve"> laika norma                                (c/h)  </t>
  </si>
  <si>
    <r>
      <t>darba samaksas likme (</t>
    </r>
    <r>
      <rPr>
        <i/>
        <sz val="8"/>
        <rFont val="Times New Roman"/>
        <family val="1"/>
        <charset val="186"/>
      </rPr>
      <t>euro</t>
    </r>
    <r>
      <rPr>
        <sz val="8"/>
        <rFont val="Times New Roman"/>
        <family val="1"/>
        <charset val="186"/>
      </rPr>
      <t>/h)</t>
    </r>
  </si>
  <si>
    <r>
      <t xml:space="preserve"> darba alga             (</t>
    </r>
    <r>
      <rPr>
        <i/>
        <sz val="8"/>
        <rFont val="Times New Roman"/>
        <family val="1"/>
        <charset val="186"/>
      </rPr>
      <t>euro</t>
    </r>
    <r>
      <rPr>
        <sz val="8"/>
        <rFont val="Times New Roman"/>
        <family val="1"/>
        <charset val="186"/>
      </rPr>
      <t>)</t>
    </r>
  </si>
  <si>
    <r>
      <t>mehānismi                            (</t>
    </r>
    <r>
      <rPr>
        <i/>
        <sz val="8"/>
        <rFont val="Times New Roman"/>
        <family val="1"/>
        <charset val="186"/>
      </rPr>
      <t>euro</t>
    </r>
    <r>
      <rPr>
        <sz val="8"/>
        <rFont val="Times New Roman"/>
        <family val="1"/>
        <charset val="186"/>
      </rPr>
      <t>)</t>
    </r>
  </si>
  <si>
    <r>
      <t>kopā                                   (</t>
    </r>
    <r>
      <rPr>
        <i/>
        <sz val="8"/>
        <rFont val="Times New Roman"/>
        <family val="1"/>
        <charset val="186"/>
      </rPr>
      <t>euro</t>
    </r>
    <r>
      <rPr>
        <sz val="8"/>
        <rFont val="Times New Roman"/>
        <family val="1"/>
        <charset val="186"/>
      </rPr>
      <t>)</t>
    </r>
  </si>
  <si>
    <t>darbietilpība                  (c/h)</t>
  </si>
  <si>
    <r>
      <t>darba alga                     (</t>
    </r>
    <r>
      <rPr>
        <i/>
        <sz val="8"/>
        <rFont val="Times New Roman"/>
        <family val="1"/>
        <charset val="186"/>
      </rPr>
      <t>euro</t>
    </r>
    <r>
      <rPr>
        <sz val="8"/>
        <rFont val="Times New Roman"/>
        <family val="1"/>
        <charset val="186"/>
      </rPr>
      <t>)</t>
    </r>
  </si>
  <si>
    <r>
      <t>mehānismi                     (</t>
    </r>
    <r>
      <rPr>
        <i/>
        <sz val="8"/>
        <rFont val="Times New Roman"/>
        <family val="1"/>
        <charset val="186"/>
      </rPr>
      <t>euro</t>
    </r>
    <r>
      <rPr>
        <sz val="8"/>
        <rFont val="Times New Roman"/>
        <family val="1"/>
        <charset val="186"/>
      </rPr>
      <t>)</t>
    </r>
  </si>
  <si>
    <t>summa                          (euro)</t>
  </si>
  <si>
    <r>
      <t xml:space="preserve">Par kopējo summu, </t>
    </r>
    <r>
      <rPr>
        <i/>
        <sz val="10"/>
        <rFont val="Times New Roman"/>
        <family val="1"/>
        <charset val="186"/>
      </rPr>
      <t>euro</t>
    </r>
  </si>
  <si>
    <t>Kopējā darbietilpība, c/h</t>
  </si>
  <si>
    <r>
      <t xml:space="preserve">Tāmes izmaksas </t>
    </r>
    <r>
      <rPr>
        <i/>
        <sz val="10"/>
        <rFont val="Times New Roman"/>
        <family val="1"/>
        <charset val="186"/>
      </rPr>
      <t>(euro)</t>
    </r>
  </si>
  <si>
    <t>Darb-        ietilpība (c/h)</t>
  </si>
  <si>
    <r>
      <t xml:space="preserve">darba alga </t>
    </r>
    <r>
      <rPr>
        <i/>
        <sz val="10"/>
        <rFont val="Times New Roman"/>
        <family val="1"/>
        <charset val="186"/>
      </rPr>
      <t>(euro)</t>
    </r>
  </si>
  <si>
    <r>
      <t xml:space="preserve">mehanismi </t>
    </r>
    <r>
      <rPr>
        <i/>
        <sz val="10"/>
        <rFont val="Times New Roman"/>
        <family val="1"/>
        <charset val="186"/>
      </rPr>
      <t>(euro)</t>
    </r>
  </si>
  <si>
    <r>
      <t>Objekta izmaksas  (</t>
    </r>
    <r>
      <rPr>
        <i/>
        <sz val="12"/>
        <rFont val="Times New Roman"/>
        <family val="1"/>
        <charset val="186"/>
      </rPr>
      <t>euro</t>
    </r>
    <r>
      <rPr>
        <sz val="12"/>
        <rFont val="Times New Roman"/>
        <family val="1"/>
        <charset val="186"/>
      </rPr>
      <t>)</t>
    </r>
  </si>
  <si>
    <t>kompl</t>
  </si>
  <si>
    <t>Zālāja seguma atjaunošana</t>
  </si>
  <si>
    <r>
      <t>m</t>
    </r>
    <r>
      <rPr>
        <sz val="10"/>
        <rFont val="Arial"/>
        <charset val="186"/>
      </rPr>
      <t>³</t>
    </r>
  </si>
  <si>
    <r>
      <t>būvizstrādājumi,                        (</t>
    </r>
    <r>
      <rPr>
        <i/>
        <sz val="8"/>
        <rFont val="Times New Roman"/>
        <family val="1"/>
        <charset val="186"/>
      </rPr>
      <t>euro</t>
    </r>
    <r>
      <rPr>
        <sz val="8"/>
        <rFont val="Times New Roman"/>
        <family val="1"/>
        <charset val="186"/>
      </rPr>
      <t>)</t>
    </r>
  </si>
  <si>
    <t>t.sk. darba aizsardzība</t>
  </si>
  <si>
    <t>Kopsavilkuma aprēķins</t>
  </si>
  <si>
    <t>Būvdarbu nosaukums</t>
  </si>
  <si>
    <t>Daudzums</t>
  </si>
  <si>
    <t>Asfalta seguma nojaukšana, aizvešana līdz 10km</t>
  </si>
  <si>
    <t>Šķembu seguma nojaukšana, aizvešana līdz 10km</t>
  </si>
  <si>
    <r>
      <t xml:space="preserve">būvizstrādā-jumi </t>
    </r>
    <r>
      <rPr>
        <i/>
        <sz val="10"/>
        <rFont val="Times New Roman"/>
        <family val="1"/>
        <charset val="186"/>
      </rPr>
      <t>(euro)</t>
    </r>
  </si>
  <si>
    <t>Grunts ūdens līmeņa pazemināšana, lai nodrošinātu būvdarbus sausā tranšejā</t>
  </si>
  <si>
    <t>Salizturīgā kārta 30cm biezumā</t>
  </si>
  <si>
    <t>Cauruļvadu ieguldīšana</t>
  </si>
  <si>
    <t>Šķērsojumi ar inženierkomunikācijam</t>
  </si>
  <si>
    <t>Viedgabalu montāža</t>
  </si>
  <si>
    <t> Tiešās izmaksas kopā, t.sk. darba devēja sociālais nodoklis (23.59%)</t>
  </si>
  <si>
    <t>PVC noslēgtapa d-200mm</t>
  </si>
  <si>
    <t>Smilts pamatnes ierīkošana zem cauruļvadiem (h=0,20m), un apbēršana ar pievestu grunti (h=0.30m) virs cauruļvada augšmalas</t>
  </si>
  <si>
    <t>Objekta adrese:  Ganību iela, Liepāja</t>
  </si>
  <si>
    <t>Būves nosaukums: Kanalizācijas tīklu izbūve Ganību ielā, Liepājā</t>
  </si>
  <si>
    <t>Tāme sastādīta 2025.gada  tirgus cenās, pamatojoties uz būvprojekta rasējumiem.</t>
  </si>
  <si>
    <t>Kanalizācijas tīklu izbūve</t>
  </si>
  <si>
    <t>PE, PN10, SDR17, DN160mm caurule (kanalizācijas spiedvads)</t>
  </si>
  <si>
    <t>DN1000mm enerģijas dzēšana aka, ķeta rāmis un peldošā tipa kaļamā ķeta lūka 40t)  (h=1.22m)</t>
  </si>
  <si>
    <t>PE, PN16, SDR17, DN160mm EM dubultuzmava</t>
  </si>
  <si>
    <t>PE, PN16, SDR17, DN160mm EM līkums 45°</t>
  </si>
  <si>
    <t>PE, PN16, SDR17, DN160mm EM līkums 30°</t>
  </si>
  <si>
    <t>PE, PN16, SDR17, DN160mm EM līkums 15°</t>
  </si>
  <si>
    <t>Augstsprieguma elektrības kabeļa šķērsošanas vieta (De160mm, L=2,0m dalītas kabeļu aizsargčaulas ierīkošana)</t>
  </si>
  <si>
    <t>Zemsprieguma elektrības kabeļa šķērsošanas vieta (De110mm, L=1,0m dalītas kabeļu aizsargčaulas ierīkošana)</t>
  </si>
  <si>
    <t>Apgaismojuma kabeļa šķērsošanas vieta</t>
  </si>
  <si>
    <t>Sakaru vai TV kanalizācijas šķērsošanas vieta</t>
  </si>
  <si>
    <t>LVRTC kanalizācijas šķērsošanas vieta</t>
  </si>
  <si>
    <t>Latvenergo kabeļa šķērsošanas vieta</t>
  </si>
  <si>
    <t>Ūdenssvada DN600mm šķērsošanas vieta</t>
  </si>
  <si>
    <t>Ūdenssvada DN250mm šķērsošanas vieta</t>
  </si>
  <si>
    <t>Ūdenssvada DN100mm šķērsošanas vieta</t>
  </si>
  <si>
    <t>Vid.spiediena gāzesvada DN125mm šķērsošanas vieta</t>
  </si>
  <si>
    <t>Vid.spiediena gāzesvada DN114mm šķērsošanas vieta</t>
  </si>
  <si>
    <t>Lietus kanalizācijas OD700mm šķērsošanas vieta</t>
  </si>
  <si>
    <t>Lietus kanalizācijas OD400mm šķērsošanas vieta</t>
  </si>
  <si>
    <t>Lietus kanalizācijas OD315mm šķērsošanas vieta</t>
  </si>
  <si>
    <t>Lietus kanalizācijas OD250mm šķērsošanas vieta</t>
  </si>
  <si>
    <t>Lietus kanalizācijas OD200mm šķērsošanas vieta</t>
  </si>
  <si>
    <t>Lietus kanalizācijas OD160mm šķērsošanas vieta</t>
  </si>
  <si>
    <t>Drenāžas OD110mm šķērsošanas vieta</t>
  </si>
  <si>
    <t>Tranšejas aizbēršana ar jaunu smilšu grunti (uzbēruma grunts), no smilšu pamatnes (cauruļu apbērums) līdz segas konstrukcijai</t>
  </si>
  <si>
    <t>Nederīgās/liekās grunts transportēšana uz būvdarbu veicēja atbērtni</t>
  </si>
  <si>
    <t>Jaunizbūvētā sadzīves notekūdeņu kanalizācijas kolektora OD315mm pārbaude ar TV inspekciju, pirms seguma virskārtas atjaunošanas</t>
  </si>
  <si>
    <t>27-32005</t>
  </si>
  <si>
    <t>27-00000</t>
  </si>
  <si>
    <t>Betona bruģa seguma demontāža</t>
  </si>
  <si>
    <r>
      <t>m</t>
    </r>
    <r>
      <rPr>
        <sz val="8"/>
        <rFont val="Calibri"/>
        <family val="2"/>
        <charset val="186"/>
      </rPr>
      <t>²</t>
    </r>
  </si>
  <si>
    <t>Betona ceļa apmales demontāža</t>
  </si>
  <si>
    <t>AC11surf  (S-I klase) karstās asfaltbetona brauktuves virskārtas izbūve, h=4cm</t>
  </si>
  <si>
    <t>AC22base/bin (S-III klase) karstās asfaltbetona brauktūves apakškārtas izbūve, h=6cm</t>
  </si>
  <si>
    <t>AC32base/bin (S-III) karstās asfaltbetona apakškārtas izbūve, h=6cm</t>
  </si>
  <si>
    <t>Nesošās virskārtas 0/45mm izbūve, h=10cm</t>
  </si>
  <si>
    <t>Nesošās apakskārtas 0/63p izbūve, h=15cm</t>
  </si>
  <si>
    <t>Betona bruģakmens seguma (ietvei) izbūve no esošiem materiāliem</t>
  </si>
  <si>
    <t>Izlīdzinošās stārpkārtas izbūve, h=5cm</t>
  </si>
  <si>
    <t>Minerālmaisījuma 0/32mm izbūve, h=15,0cm</t>
  </si>
  <si>
    <t>Saliztūrīga slāņa izbūve, h=30cm</t>
  </si>
  <si>
    <t>Grants seguma izbūve</t>
  </si>
  <si>
    <t>Betona ceļa apmales atjaunošana no esošiem materiāliem</t>
  </si>
  <si>
    <t>Sūkņu stacijas vadības automātikas bloks</t>
  </si>
  <si>
    <t>Vadības sistēma ar hidrostatisko līmeņa mērītāju un pievienošanu "Liepājas ūdens" SCADA sistēmai</t>
  </si>
  <si>
    <t>Asfalta seguma frēzēšana, aizvešana līdz 10km</t>
  </si>
  <si>
    <t>BŪVNIECĪBAS KOPTĀME</t>
  </si>
  <si>
    <t>Objekta nosaukums: Ūdensvada un kanalizācijas tīklu izbūve pa Ganību un Klaipēdas ielām, Liepājā     1.KĀRTA</t>
  </si>
  <si>
    <t>Rupnieciski izgatavota no HDPE (augstas stiprības polietilēna), vai analogs, iegremdējama kanalizācijas sūkņu stacija d.1800mm H=4.8m, slapjā gruntī ar 2 sūkņiem (iegremdējamie sūkņi SLV.100.100.55.4.51D.C; 5,8kW; 3x400V; Qmax=21 l/s, vai analogs) ar aprīkojumu un monolītu betona pamata plāksni (betons B30)</t>
  </si>
  <si>
    <t>Kanalizācijas aku  un sūkņu stacijas montāža</t>
  </si>
  <si>
    <t>Citi darbi</t>
  </si>
  <si>
    <t>Lokālā tāme Nr.1-1</t>
  </si>
  <si>
    <t>Lokālā tāme Nr.1-2</t>
  </si>
  <si>
    <t>Lokālā tāme Nr.1-3</t>
  </si>
  <si>
    <t>02-0000; Nr.1-1</t>
  </si>
  <si>
    <t>31-0000; Nr.1-2</t>
  </si>
  <si>
    <t>27-0000; Nr.1-3</t>
  </si>
  <si>
    <t>Virsizdevum ___%</t>
  </si>
  <si>
    <t>Peļņa ___ %</t>
  </si>
  <si>
    <t xml:space="preserve">Sastādīja   </t>
  </si>
  <si>
    <t>Tāme sastādīta 2025.gada  ____. _________________</t>
  </si>
  <si>
    <t>Tāme sastādīta 2025.gada ____ . ________________</t>
  </si>
  <si>
    <t xml:space="preserve">Sastādīja  </t>
  </si>
  <si>
    <t xml:space="preserve">Sastādīja </t>
  </si>
  <si>
    <t>Tāme sastādīta  2025. gada ____.________________</t>
  </si>
  <si>
    <t>02-0000; Nr.2-1</t>
  </si>
  <si>
    <t>31-0000; Nr.2-2</t>
  </si>
  <si>
    <t>27-0000; Nr.2-3</t>
  </si>
  <si>
    <t>Tāme sastādīta  2025. gada ___.________________</t>
  </si>
  <si>
    <t>Sadzīves kanalizācijas kolektora izbūve Debess ielā</t>
  </si>
  <si>
    <t>Kopā</t>
  </si>
  <si>
    <t>Kopā ar PVN</t>
  </si>
  <si>
    <t>Kanalizācijas kolektora izbūve</t>
  </si>
  <si>
    <t>Būves nosaukums: Sadzīves kanalizācijas kolektora izbūve Debess ielā, Liepājā</t>
  </si>
  <si>
    <t xml:space="preserve">Objekta nosaukums: Sadzīves kanalizācijas kolektora izbūve Debess ielā, Liepājā   </t>
  </si>
  <si>
    <t>Objekta adrese:  Debess iela, Liepāja</t>
  </si>
  <si>
    <t>Ūdensvada un kanalizācijas tīklu izbūve pa Ganību un Klaipēdas ielām 1.kārta</t>
  </si>
  <si>
    <t>Kanalizācijas tīklu izbūve Ganību ielā, Liepājā</t>
  </si>
  <si>
    <t>Tāme sastādīta 2025.gada ___.__________________</t>
  </si>
  <si>
    <t>Lokālā tāme Nr.2-1</t>
  </si>
  <si>
    <t>Lokālā tāme Nr.2-2</t>
  </si>
  <si>
    <t>Lokālā tāme Nr.2-3</t>
  </si>
  <si>
    <t>Tāme sastādīta 2025.gada ___.________________</t>
  </si>
  <si>
    <r>
      <t>Teritorijas attīrīšana no krūmiem ar celmu laušanu</t>
    </r>
    <r>
      <rPr>
        <sz val="8"/>
        <color indexed="10"/>
        <rFont val="Times New Roman"/>
        <family val="1"/>
        <charset val="186"/>
      </rPr>
      <t xml:space="preserve"> </t>
    </r>
    <r>
      <rPr>
        <sz val="8"/>
        <rFont val="Times New Roman"/>
        <family val="1"/>
        <charset val="186"/>
      </rPr>
      <t>(Ø</t>
    </r>
    <r>
      <rPr>
        <sz val="8"/>
        <rFont val="Calibri"/>
        <family val="2"/>
        <charset val="186"/>
      </rPr>
      <t>≤12cm)</t>
    </r>
  </si>
  <si>
    <r>
      <t>Koku zāģēšana ar celmu laušanu (</t>
    </r>
    <r>
      <rPr>
        <sz val="8"/>
        <color indexed="8"/>
        <rFont val="Calibri"/>
        <family val="2"/>
        <charset val="186"/>
      </rPr>
      <t>Ø</t>
    </r>
    <r>
      <rPr>
        <sz val="8"/>
        <color indexed="8"/>
        <rFont val="Times New Roman"/>
        <family val="1"/>
        <charset val="186"/>
      </rPr>
      <t xml:space="preserve"> </t>
    </r>
    <r>
      <rPr>
        <sz val="8"/>
        <color indexed="8"/>
        <rFont val="Calibri"/>
        <family val="2"/>
        <charset val="186"/>
      </rPr>
      <t>≥</t>
    </r>
    <r>
      <rPr>
        <sz val="8"/>
        <color indexed="8"/>
        <rFont val="Times New Roman"/>
        <family val="1"/>
        <charset val="186"/>
      </rPr>
      <t xml:space="preserve"> 12cm)</t>
    </r>
  </si>
  <si>
    <t>PVC, SN8, OD315mm monolītsienu (gludsienu) caurules ar uzmavu ieguldīšana sausā tranšejā, atrokot un aizberot tranšeju</t>
  </si>
  <si>
    <t>PVC, SN8, OD250mm monolītsienu (gludsienu) caurule ar uzmavu ieguldīšana sausā tranšejā, atrokot un aizberot tranšeju</t>
  </si>
  <si>
    <t>PVC, SN8, OD200mm monolītsienu (gludsienu) caurule ar uzmavu ieguldīšana sausā tranšejā, atrokot un aizberot tranšeju</t>
  </si>
  <si>
    <t>PVC noslēgtapa OD200mm</t>
  </si>
  <si>
    <t>PVC noslēgtapa OD250mm</t>
  </si>
  <si>
    <t>PVC slīdošā dubultuzmava OD250mm</t>
  </si>
  <si>
    <r>
      <t>PVC 15</t>
    </r>
    <r>
      <rPr>
        <sz val="10"/>
        <color indexed="8"/>
        <rFont val="Calibri"/>
        <family val="2"/>
        <charset val="186"/>
      </rPr>
      <t>°</t>
    </r>
    <r>
      <rPr>
        <sz val="10"/>
        <color indexed="8"/>
        <rFont val="Times New Roman"/>
        <family val="1"/>
      </rPr>
      <t xml:space="preserve"> līkums OD250mm</t>
    </r>
  </si>
  <si>
    <r>
      <t>PVC 45</t>
    </r>
    <r>
      <rPr>
        <sz val="10"/>
        <color indexed="8"/>
        <rFont val="Calibri"/>
        <family val="2"/>
        <charset val="186"/>
      </rPr>
      <t>°</t>
    </r>
    <r>
      <rPr>
        <sz val="10"/>
        <color indexed="8"/>
        <rFont val="Times New Roman"/>
        <family val="1"/>
      </rPr>
      <t xml:space="preserve"> līkums OD250mm</t>
    </r>
  </si>
  <si>
    <t>Plastmasas skataka DN600mm (akas pamatne - DN600mm, stāvcaurule DN600mm, caurejoša DN250mm, pienākošās caurules DN200mm, ķeta rāmis un peldošā tipa kaļamā ķeta lūka 40t DN700mm) h=3.19-3.94m</t>
  </si>
  <si>
    <t>Kanalizācijas spiedvada hidrauliskā pārbaude</t>
  </si>
  <si>
    <t>Jaunizbūvētā sadzīves notekūdeņu kanalizācijas kolektora OD250mm pārbaude ar TV inspekciju, pirms seguma virskārtas atjaunošanas</t>
  </si>
  <si>
    <t>Plastmasas skataka DN600mm (akas pamatne - DN600mm, stāvcaurule DN600mm, caurejoša DN315mm, pienākošās caurules DN200mm, ķeta rāmis un peldošā tipa kaļamā ķeta lūka 40t DN700mm) (h=1.23m)</t>
  </si>
  <si>
    <t>Plastmasas skataka DN600mm (akas pamatne - DN600mm, stāvcaurule DN600mm, caurejoša DN250mm, pienākošās caurules DN250mm, ķeta rāmis un peldošā tipa kaļamā ķeta lūka 40t DN700mm) (h=3,30 - 3,46m)</t>
  </si>
  <si>
    <t>Plastmasas skataka DN600mm (akas pamatne - DN600mm, stāvcaurule DN600mm, caurejoša DN250mm, pienākošās caurules DN200mm, ķeta rāmis un peldošā tipa kaļamā ķeta lūka 40t DN700mm)(h=1.91-2.73m)</t>
  </si>
  <si>
    <t>27-32003</t>
  </si>
  <si>
    <t>27-32004</t>
  </si>
  <si>
    <t>Tāme sastādīta   2025.gada  ____,______________</t>
  </si>
  <si>
    <t>Tranšejas aizbēršana ar esošo grunti , no projektējamās segas konstrukcijas līdz esošām zemes augstuma atzīmem (h~0.65m)</t>
  </si>
  <si>
    <t>Sadzīves kanalizācijas kolektora izbūve Ganību ielā un Debess ielā Liepājā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</si>
</sst>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00"/>
    <numFmt numFmtId="179" formatCode="0.0"/>
    <numFmt numFmtId="180" formatCode="#,##0.0"/>
  </numFmts>
  <fonts count="39" x14ac:knownFonts="1">
    <font>
      <sz val="10"/>
      <name val="Arial"/>
    </font>
    <font>
      <sz val="10"/>
      <name val="Arial"/>
      <family val="2"/>
      <charset val="186"/>
    </font>
    <font>
      <sz val="10"/>
      <name val="Arial"/>
      <family val="2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Arial"/>
    </font>
    <font>
      <b/>
      <sz val="16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8"/>
      <color indexed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color indexed="8"/>
      <name val="Arial"/>
    </font>
    <font>
      <b/>
      <sz val="11"/>
      <name val="Times New Roman"/>
      <family val="1"/>
      <charset val="186"/>
    </font>
    <font>
      <sz val="11"/>
      <name val="Arial"/>
    </font>
    <font>
      <sz val="12"/>
      <name val="Arial"/>
    </font>
    <font>
      <sz val="10"/>
      <name val="Arial"/>
    </font>
    <font>
      <i/>
      <sz val="12"/>
      <name val="Times New Roman"/>
      <family val="1"/>
      <charset val="186"/>
    </font>
    <font>
      <i/>
      <sz val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charset val="186"/>
    </font>
    <font>
      <i/>
      <sz val="11"/>
      <name val="Times New Roman"/>
      <family val="1"/>
      <charset val="186"/>
    </font>
    <font>
      <i/>
      <sz val="11"/>
      <name val="Arial"/>
      <family val="2"/>
      <charset val="186"/>
    </font>
    <font>
      <sz val="10"/>
      <color indexed="8"/>
      <name val="Times New Roman"/>
      <family val="1"/>
    </font>
    <font>
      <sz val="8"/>
      <name val="Calibri"/>
      <family val="2"/>
      <charset val="186"/>
    </font>
    <font>
      <b/>
      <i/>
      <sz val="12"/>
      <name val="Times New Roman"/>
      <family val="1"/>
      <charset val="186"/>
    </font>
    <font>
      <u/>
      <sz val="10"/>
      <name val="Times New Roman"/>
      <family val="1"/>
      <charset val="186"/>
    </font>
    <font>
      <sz val="8"/>
      <color indexed="8"/>
      <name val="Calibri"/>
      <family val="2"/>
      <charset val="186"/>
    </font>
    <font>
      <sz val="8"/>
      <color indexed="10"/>
      <name val="Times New Roman"/>
      <family val="1"/>
      <charset val="186"/>
    </font>
    <font>
      <sz val="10"/>
      <color indexed="8"/>
      <name val="Calibri"/>
      <family val="2"/>
      <charset val="186"/>
    </font>
    <font>
      <b/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sz val="10"/>
      <color theme="1" tint="0.3499862666707357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8">
    <xf numFmtId="0" fontId="0" fillId="0" borderId="0" xfId="0"/>
    <xf numFmtId="0" fontId="0" fillId="0" borderId="0" xfId="0" applyBorder="1"/>
    <xf numFmtId="0" fontId="5" fillId="0" borderId="0" xfId="0" applyFont="1" applyAlignment="1"/>
    <xf numFmtId="0" fontId="3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8" fontId="5" fillId="0" borderId="0" xfId="0" applyNumberFormat="1" applyFont="1" applyAlignment="1">
      <alignment horizontal="left"/>
    </xf>
    <xf numFmtId="0" fontId="5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78" fontId="9" fillId="0" borderId="3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textRotation="90" wrapText="1"/>
    </xf>
    <xf numFmtId="1" fontId="10" fillId="0" borderId="3" xfId="0" applyNumberFormat="1" applyFont="1" applyFill="1" applyBorder="1" applyAlignment="1">
      <alignment horizontal="center"/>
    </xf>
    <xf numFmtId="1" fontId="10" fillId="0" borderId="4" xfId="0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4" fontId="11" fillId="0" borderId="3" xfId="1" applyNumberFormat="1" applyFont="1" applyFill="1" applyBorder="1" applyAlignment="1">
      <alignment horizontal="center" vertical="center" shrinkToFit="1"/>
    </xf>
    <xf numFmtId="2" fontId="11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/>
    </xf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0" fontId="11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4" fillId="0" borderId="0" xfId="0" applyFont="1"/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2" fontId="17" fillId="0" borderId="0" xfId="0" applyNumberFormat="1" applyFont="1" applyBorder="1" applyAlignment="1">
      <alignment horizontal="center"/>
    </xf>
    <xf numFmtId="0" fontId="17" fillId="0" borderId="0" xfId="0" applyFont="1" applyFill="1"/>
    <xf numFmtId="0" fontId="4" fillId="0" borderId="0" xfId="0" applyFont="1" applyAlignment="1">
      <alignment horizontal="left"/>
    </xf>
    <xf numFmtId="4" fontId="8" fillId="0" borderId="0" xfId="0" applyNumberFormat="1" applyFont="1" applyAlignment="1">
      <alignment horizontal="left"/>
    </xf>
    <xf numFmtId="0" fontId="0" fillId="0" borderId="0" xfId="0" applyFont="1"/>
    <xf numFmtId="0" fontId="19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78" fontId="4" fillId="0" borderId="0" xfId="0" applyNumberFormat="1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textRotation="90" wrapText="1"/>
    </xf>
    <xf numFmtId="1" fontId="4" fillId="0" borderId="0" xfId="0" applyNumberFormat="1" applyFont="1" applyFill="1" applyBorder="1" applyAlignment="1">
      <alignment horizontal="center"/>
    </xf>
    <xf numFmtId="2" fontId="14" fillId="0" borderId="0" xfId="0" applyNumberFormat="1" applyFont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/>
    </xf>
    <xf numFmtId="4" fontId="14" fillId="0" borderId="0" xfId="1" applyNumberFormat="1" applyFont="1" applyFill="1" applyBorder="1" applyAlignment="1">
      <alignment horizontal="center" vertical="center" shrinkToFit="1"/>
    </xf>
    <xf numFmtId="0" fontId="4" fillId="0" borderId="0" xfId="0" applyFont="1" applyBorder="1"/>
    <xf numFmtId="0" fontId="0" fillId="0" borderId="0" xfId="0" applyFont="1" applyBorder="1"/>
    <xf numFmtId="4" fontId="8" fillId="0" borderId="3" xfId="0" applyNumberFormat="1" applyFont="1" applyBorder="1" applyAlignment="1">
      <alignment horizontal="center"/>
    </xf>
    <xf numFmtId="0" fontId="16" fillId="0" borderId="0" xfId="0" applyFont="1"/>
    <xf numFmtId="0" fontId="20" fillId="0" borderId="0" xfId="0" applyFont="1"/>
    <xf numFmtId="0" fontId="4" fillId="0" borderId="0" xfId="0" applyFont="1" applyAlignment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0" xfId="0" applyFont="1" applyBorder="1" applyAlignment="1"/>
    <xf numFmtId="0" fontId="21" fillId="0" borderId="0" xfId="0" applyFont="1" applyBorder="1" applyAlignment="1"/>
    <xf numFmtId="0" fontId="21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0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2" fillId="0" borderId="3" xfId="1" applyNumberFormat="1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" fontId="3" fillId="0" borderId="0" xfId="0" applyNumberFormat="1" applyFont="1" applyAlignment="1">
      <alignment horizontal="left"/>
    </xf>
    <xf numFmtId="0" fontId="23" fillId="0" borderId="0" xfId="0" applyFont="1"/>
    <xf numFmtId="2" fontId="12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right"/>
    </xf>
    <xf numFmtId="0" fontId="22" fillId="0" borderId="0" xfId="0" applyFont="1"/>
    <xf numFmtId="4" fontId="3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0" fillId="0" borderId="0" xfId="0" applyFill="1"/>
    <xf numFmtId="0" fontId="5" fillId="0" borderId="0" xfId="0" applyFont="1" applyFill="1" applyBorder="1"/>
    <xf numFmtId="0" fontId="4" fillId="0" borderId="0" xfId="0" applyFont="1" applyFill="1"/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/>
    <xf numFmtId="0" fontId="17" fillId="0" borderId="0" xfId="0" applyFont="1" applyFill="1" applyBorder="1"/>
    <xf numFmtId="0" fontId="18" fillId="0" borderId="0" xfId="0" applyFont="1" applyFill="1"/>
    <xf numFmtId="0" fontId="14" fillId="0" borderId="0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78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7" fillId="2" borderId="0" xfId="0" applyFont="1" applyFill="1"/>
    <xf numFmtId="0" fontId="5" fillId="2" borderId="0" xfId="0" applyFont="1" applyFill="1" applyAlignment="1">
      <alignment horizontal="center"/>
    </xf>
    <xf numFmtId="0" fontId="0" fillId="0" borderId="0" xfId="0" applyAlignment="1"/>
    <xf numFmtId="0" fontId="19" fillId="0" borderId="0" xfId="0" applyFont="1" applyAlignment="1">
      <alignment horizontal="center" wrapText="1"/>
    </xf>
    <xf numFmtId="1" fontId="4" fillId="0" borderId="3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179" fontId="11" fillId="2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center" vertical="center" wrapText="1" shrinkToFit="1"/>
    </xf>
    <xf numFmtId="0" fontId="14" fillId="0" borderId="3" xfId="0" applyNumberFormat="1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4" fontId="4" fillId="2" borderId="3" xfId="0" applyNumberFormat="1" applyFont="1" applyFill="1" applyBorder="1" applyAlignment="1">
      <alignment horizontal="center" vertical="center"/>
    </xf>
    <xf numFmtId="9" fontId="14" fillId="2" borderId="3" xfId="0" applyNumberFormat="1" applyFont="1" applyFill="1" applyBorder="1" applyAlignment="1">
      <alignment wrapText="1"/>
    </xf>
    <xf numFmtId="1" fontId="14" fillId="2" borderId="3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/>
    <xf numFmtId="1" fontId="4" fillId="0" borderId="3" xfId="0" applyNumberFormat="1" applyFont="1" applyFill="1" applyBorder="1" applyAlignment="1">
      <alignment horizontal="left" vertical="center"/>
    </xf>
    <xf numFmtId="0" fontId="19" fillId="0" borderId="0" xfId="0" applyFont="1" applyAlignment="1">
      <alignment horizontal="center"/>
    </xf>
    <xf numFmtId="0" fontId="14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180" fontId="12" fillId="2" borderId="3" xfId="0" applyNumberFormat="1" applyFont="1" applyFill="1" applyBorder="1" applyAlignment="1">
      <alignment horizontal="center" vertical="center"/>
    </xf>
    <xf numFmtId="180" fontId="10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/>
    </xf>
    <xf numFmtId="3" fontId="14" fillId="0" borderId="3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180" fontId="1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3" borderId="3" xfId="0" applyFont="1" applyFill="1" applyBorder="1" applyAlignment="1">
      <alignment wrapText="1"/>
    </xf>
    <xf numFmtId="180" fontId="4" fillId="0" borderId="3" xfId="0" applyNumberFormat="1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29" fillId="3" borderId="3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vertical="center" wrapText="1"/>
    </xf>
    <xf numFmtId="0" fontId="14" fillId="0" borderId="4" xfId="0" applyFont="1" applyBorder="1" applyAlignment="1">
      <alignment wrapText="1"/>
    </xf>
    <xf numFmtId="180" fontId="4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" fontId="4" fillId="0" borderId="3" xfId="0" applyNumberFormat="1" applyFont="1" applyBorder="1" applyAlignment="1">
      <alignment horizontal="left" vertical="center" wrapText="1"/>
    </xf>
    <xf numFmtId="1" fontId="4" fillId="0" borderId="3" xfId="0" applyNumberFormat="1" applyFont="1" applyBorder="1" applyAlignment="1">
      <alignment horizontal="left" wrapText="1"/>
    </xf>
    <xf numFmtId="1" fontId="4" fillId="0" borderId="6" xfId="0" applyNumberFormat="1" applyFont="1" applyBorder="1" applyAlignment="1">
      <alignment horizontal="left" wrapText="1"/>
    </xf>
    <xf numFmtId="2" fontId="4" fillId="0" borderId="0" xfId="0" applyNumberFormat="1" applyFont="1" applyBorder="1" applyAlignment="1">
      <alignment horizontal="center"/>
    </xf>
    <xf numFmtId="0" fontId="37" fillId="0" borderId="0" xfId="0" applyFont="1"/>
    <xf numFmtId="0" fontId="16" fillId="0" borderId="0" xfId="0" applyFont="1" applyAlignment="1">
      <alignment horizontal="right"/>
    </xf>
    <xf numFmtId="0" fontId="14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32" fillId="0" borderId="0" xfId="0" applyFont="1" applyBorder="1"/>
    <xf numFmtId="0" fontId="5" fillId="0" borderId="6" xfId="0" applyFont="1" applyBorder="1" applyAlignment="1">
      <alignment horizontal="center" wrapText="1"/>
    </xf>
    <xf numFmtId="4" fontId="4" fillId="4" borderId="3" xfId="0" applyNumberFormat="1" applyFont="1" applyFill="1" applyBorder="1" applyAlignment="1">
      <alignment horizontal="center" vertical="center" wrapText="1"/>
    </xf>
    <xf numFmtId="4" fontId="14" fillId="4" borderId="3" xfId="0" applyNumberFormat="1" applyFont="1" applyFill="1" applyBorder="1" applyAlignment="1">
      <alignment horizontal="center" vertical="center" wrapText="1"/>
    </xf>
    <xf numFmtId="4" fontId="4" fillId="4" borderId="3" xfId="1" applyNumberFormat="1" applyFont="1" applyFill="1" applyBorder="1" applyAlignment="1">
      <alignment horizontal="center" vertical="center" wrapText="1" shrinkToFit="1"/>
    </xf>
    <xf numFmtId="4" fontId="4" fillId="4" borderId="3" xfId="0" applyNumberFormat="1" applyFont="1" applyFill="1" applyBorder="1" applyAlignment="1">
      <alignment horizontal="center" vertical="center"/>
    </xf>
    <xf numFmtId="4" fontId="14" fillId="4" borderId="3" xfId="0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2" fontId="12" fillId="4" borderId="3" xfId="0" applyNumberFormat="1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4" fillId="0" borderId="3" xfId="0" applyFont="1" applyFill="1" applyBorder="1" applyAlignment="1">
      <alignment vertical="center" wrapText="1"/>
    </xf>
    <xf numFmtId="4" fontId="5" fillId="0" borderId="0" xfId="0" applyNumberFormat="1" applyFont="1" applyBorder="1" applyAlignment="1">
      <alignment wrapText="1"/>
    </xf>
    <xf numFmtId="9" fontId="38" fillId="0" borderId="0" xfId="0" applyNumberFormat="1" applyFont="1" applyBorder="1" applyAlignment="1">
      <alignment horizontal="right"/>
    </xf>
    <xf numFmtId="0" fontId="38" fillId="0" borderId="0" xfId="0" applyNumberFormat="1" applyFont="1" applyBorder="1" applyAlignment="1">
      <alignment horizontal="center"/>
    </xf>
    <xf numFmtId="9" fontId="38" fillId="0" borderId="0" xfId="0" applyNumberFormat="1" applyFont="1" applyBorder="1"/>
    <xf numFmtId="0" fontId="3" fillId="0" borderId="6" xfId="0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4" fontId="3" fillId="0" borderId="6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4" fontId="0" fillId="0" borderId="7" xfId="0" applyNumberFormat="1" applyBorder="1" applyAlignment="1">
      <alignment horizontal="center" wrapText="1"/>
    </xf>
    <xf numFmtId="0" fontId="5" fillId="5" borderId="6" xfId="0" applyFont="1" applyFill="1" applyBorder="1" applyAlignment="1">
      <alignment wrapText="1"/>
    </xf>
    <xf numFmtId="0" fontId="0" fillId="5" borderId="8" xfId="0" applyFill="1" applyBorder="1" applyAlignment="1">
      <alignment wrapText="1"/>
    </xf>
    <xf numFmtId="0" fontId="0" fillId="5" borderId="7" xfId="0" applyFill="1" applyBorder="1" applyAlignment="1">
      <alignment wrapText="1"/>
    </xf>
    <xf numFmtId="0" fontId="5" fillId="5" borderId="3" xfId="0" applyFont="1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4" fontId="3" fillId="0" borderId="6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6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4" fontId="3" fillId="5" borderId="6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0" xfId="0" applyFont="1" applyBorder="1" applyAlignment="1"/>
    <xf numFmtId="0" fontId="0" fillId="0" borderId="0" xfId="0" applyBorder="1" applyAlignment="1"/>
    <xf numFmtId="0" fontId="3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wrapText="1"/>
    </xf>
    <xf numFmtId="0" fontId="36" fillId="3" borderId="0" xfId="0" applyFont="1" applyFill="1" applyAlignment="1">
      <alignment horizontal="center" wrapText="1"/>
    </xf>
    <xf numFmtId="0" fontId="36" fillId="3" borderId="0" xfId="0" applyFont="1" applyFill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8" xfId="0" applyBorder="1" applyAlignment="1"/>
    <xf numFmtId="0" fontId="0" fillId="0" borderId="7" xfId="0" applyBorder="1" applyAlignment="1"/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right" readingOrder="1"/>
    </xf>
    <xf numFmtId="0" fontId="8" fillId="0" borderId="8" xfId="0" applyFont="1" applyBorder="1" applyAlignment="1">
      <alignment horizontal="right" readingOrder="1"/>
    </xf>
    <xf numFmtId="0" fontId="8" fillId="0" borderId="7" xfId="0" applyFont="1" applyBorder="1" applyAlignment="1">
      <alignment horizontal="right" readingOrder="1"/>
    </xf>
    <xf numFmtId="0" fontId="8" fillId="0" borderId="6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6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25" fillId="0" borderId="6" xfId="0" applyFont="1" applyFill="1" applyBorder="1" applyAlignment="1">
      <alignment horizontal="right" vertical="center" wrapText="1"/>
    </xf>
    <xf numFmtId="0" fontId="25" fillId="0" borderId="8" xfId="0" applyFont="1" applyFill="1" applyBorder="1" applyAlignment="1">
      <alignment horizontal="right" vertical="center" wrapText="1"/>
    </xf>
    <xf numFmtId="0" fontId="25" fillId="0" borderId="7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wrapText="1"/>
    </xf>
    <xf numFmtId="0" fontId="19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5" fillId="0" borderId="9" xfId="0" applyFont="1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15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2" fontId="17" fillId="0" borderId="0" xfId="1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4" fontId="3" fillId="0" borderId="0" xfId="0" applyNumberFormat="1" applyFont="1" applyAlignment="1">
      <alignment horizontal="center"/>
    </xf>
    <xf numFmtId="0" fontId="9" fillId="2" borderId="1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/>
    </xf>
    <xf numFmtId="0" fontId="9" fillId="2" borderId="4" xfId="0" applyFont="1" applyFill="1" applyBorder="1" applyAlignment="1">
      <alignment horizontal="center" vertical="center" textRotation="90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" fontId="27" fillId="5" borderId="6" xfId="0" applyNumberFormat="1" applyFont="1" applyFill="1" applyBorder="1" applyAlignment="1">
      <alignment horizontal="center" wrapText="1"/>
    </xf>
    <xf numFmtId="1" fontId="27" fillId="5" borderId="8" xfId="0" applyNumberFormat="1" applyFont="1" applyFill="1" applyBorder="1" applyAlignment="1">
      <alignment horizontal="center" wrapText="1"/>
    </xf>
    <xf numFmtId="1" fontId="27" fillId="5" borderId="7" xfId="0" applyNumberFormat="1" applyFont="1" applyFill="1" applyBorder="1" applyAlignment="1">
      <alignment horizontal="center" wrapText="1"/>
    </xf>
    <xf numFmtId="0" fontId="28" fillId="5" borderId="8" xfId="0" applyFont="1" applyFill="1" applyBorder="1" applyAlignment="1">
      <alignment horizontal="center" wrapText="1"/>
    </xf>
    <xf numFmtId="0" fontId="28" fillId="5" borderId="7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3">
    <cellStyle name="Normal" xfId="0" builtinId="0"/>
    <cellStyle name="Normal_Sheet4" xfId="1"/>
    <cellStyle name="Standard_BOQ-Valmiera_rev0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ntoris\00_(TehniskaDala)\Projekti\TEP3\grizunakotnes\APJOM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jomi"/>
    </sheetNames>
    <sheetDataSet>
      <sheetData sheetId="0">
        <row r="18">
          <cell r="D18" t="str">
            <v>m³</v>
          </cell>
        </row>
        <row r="19">
          <cell r="D19" t="str">
            <v>m³</v>
          </cell>
        </row>
        <row r="20">
          <cell r="D20" t="str">
            <v>m²</v>
          </cell>
        </row>
        <row r="68">
          <cell r="D68" t="str">
            <v>m²</v>
          </cell>
        </row>
        <row r="69">
          <cell r="D69" t="str">
            <v>m²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topLeftCell="A4" zoomScaleNormal="100" workbookViewId="0">
      <selection activeCell="P26" sqref="P26"/>
    </sheetView>
  </sheetViews>
  <sheetFormatPr defaultRowHeight="12.75" x14ac:dyDescent="0.2"/>
  <cols>
    <col min="6" max="6" width="11.28515625" customWidth="1"/>
    <col min="7" max="7" width="11.28515625" bestFit="1" customWidth="1"/>
    <col min="9" max="9" width="7.5703125" customWidth="1"/>
  </cols>
  <sheetData>
    <row r="2" spans="1:14" ht="15" x14ac:dyDescent="0.25">
      <c r="A2" s="36"/>
      <c r="B2" s="36"/>
      <c r="C2" s="36"/>
      <c r="D2" s="36"/>
      <c r="E2" s="36"/>
      <c r="F2" s="36"/>
      <c r="G2" s="36"/>
      <c r="H2" s="65"/>
      <c r="I2" s="36"/>
    </row>
    <row r="3" spans="1:14" x14ac:dyDescent="0.2">
      <c r="A3" s="36"/>
      <c r="B3" s="36"/>
      <c r="C3" s="36"/>
      <c r="D3" s="36"/>
      <c r="E3" s="36"/>
      <c r="F3" s="36"/>
      <c r="G3" s="177"/>
      <c r="H3" s="177"/>
      <c r="I3" s="177"/>
    </row>
    <row r="4" spans="1:14" x14ac:dyDescent="0.2">
      <c r="A4" s="36"/>
      <c r="B4" s="36"/>
      <c r="C4" s="36"/>
      <c r="D4" s="36"/>
      <c r="E4" s="36"/>
      <c r="F4" s="36"/>
      <c r="G4" s="62"/>
      <c r="H4" s="226"/>
      <c r="I4" s="227"/>
    </row>
    <row r="5" spans="1:14" x14ac:dyDescent="0.2">
      <c r="A5" s="36"/>
      <c r="B5" s="36"/>
      <c r="C5" s="36"/>
      <c r="D5" s="36"/>
      <c r="E5" s="36"/>
      <c r="F5" s="36"/>
      <c r="G5" s="229"/>
      <c r="H5" s="230"/>
      <c r="I5" s="229"/>
    </row>
    <row r="6" spans="1:14" x14ac:dyDescent="0.2">
      <c r="A6" s="36"/>
      <c r="B6" s="36"/>
      <c r="C6" s="36"/>
      <c r="D6" s="36"/>
      <c r="E6" s="36"/>
      <c r="F6" s="36"/>
      <c r="G6" s="36"/>
      <c r="H6" s="36"/>
      <c r="I6" s="36"/>
    </row>
    <row r="7" spans="1:14" ht="15.75" x14ac:dyDescent="0.25">
      <c r="A7" s="36"/>
      <c r="B7" s="36"/>
      <c r="C7" s="228" t="s">
        <v>111</v>
      </c>
      <c r="D7" s="228"/>
      <c r="E7" s="228"/>
      <c r="F7" s="228"/>
      <c r="G7" s="36"/>
      <c r="H7" s="36"/>
      <c r="I7" s="36"/>
    </row>
    <row r="8" spans="1:14" ht="13.5" customHeight="1" x14ac:dyDescent="0.2">
      <c r="A8" s="36"/>
      <c r="B8" s="36"/>
      <c r="C8" s="36"/>
      <c r="D8" s="36"/>
      <c r="E8" s="36"/>
      <c r="F8" s="36"/>
      <c r="G8" s="36"/>
      <c r="H8" s="36"/>
      <c r="I8" s="36"/>
    </row>
    <row r="9" spans="1:14" ht="32.25" customHeight="1" x14ac:dyDescent="0.25">
      <c r="A9" s="232" t="s">
        <v>168</v>
      </c>
      <c r="B9" s="233"/>
      <c r="C9" s="233"/>
      <c r="D9" s="233"/>
      <c r="E9" s="233"/>
      <c r="F9" s="233"/>
      <c r="G9" s="233"/>
      <c r="H9" s="233"/>
      <c r="I9" s="234"/>
      <c r="J9" s="67"/>
      <c r="K9" s="67"/>
      <c r="L9" s="67"/>
      <c r="M9" s="67"/>
      <c r="N9" s="67"/>
    </row>
    <row r="10" spans="1:14" ht="23.25" customHeight="1" x14ac:dyDescent="0.25">
      <c r="A10" s="231"/>
      <c r="B10" s="231"/>
      <c r="C10" s="231"/>
      <c r="D10" s="231"/>
      <c r="E10" s="231"/>
      <c r="F10" s="231"/>
      <c r="G10" s="231"/>
      <c r="H10" s="231"/>
      <c r="I10" s="231"/>
      <c r="J10" s="4"/>
      <c r="K10" s="4"/>
      <c r="L10" s="4"/>
      <c r="M10" s="4"/>
      <c r="N10" s="4"/>
    </row>
    <row r="11" spans="1:14" ht="21" customHeight="1" x14ac:dyDescent="0.25">
      <c r="A11" s="231"/>
      <c r="B11" s="231"/>
      <c r="C11" s="231"/>
      <c r="D11" s="231"/>
      <c r="E11" s="231"/>
      <c r="F11" s="231"/>
      <c r="G11" s="231"/>
      <c r="H11" s="231"/>
      <c r="I11" s="231"/>
      <c r="J11" s="4"/>
      <c r="K11" s="4"/>
      <c r="L11" s="4"/>
      <c r="M11" s="4"/>
      <c r="N11" s="4"/>
    </row>
    <row r="12" spans="1:14" ht="15.75" x14ac:dyDescent="0.25">
      <c r="A12" s="225" t="s">
        <v>17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</row>
    <row r="13" spans="1:14" ht="15.75" x14ac:dyDescent="0.25">
      <c r="A13" s="36"/>
      <c r="B13" s="36"/>
      <c r="C13" s="36"/>
      <c r="D13" s="101"/>
      <c r="E13" s="9"/>
      <c r="F13" s="101"/>
      <c r="G13" s="101"/>
      <c r="H13" s="101"/>
      <c r="I13" s="101"/>
    </row>
    <row r="14" spans="1:14" x14ac:dyDescent="0.2">
      <c r="A14" s="36"/>
      <c r="B14" s="36"/>
      <c r="C14" s="36"/>
      <c r="D14" s="36"/>
      <c r="E14" s="36"/>
      <c r="F14" s="36"/>
      <c r="G14" s="36"/>
      <c r="H14" s="36"/>
      <c r="I14" s="36"/>
    </row>
    <row r="15" spans="1:14" x14ac:dyDescent="0.2">
      <c r="A15" s="36"/>
      <c r="B15" s="36"/>
      <c r="C15" s="36"/>
      <c r="D15" s="36"/>
      <c r="E15" s="36"/>
      <c r="F15" s="36"/>
      <c r="G15" s="36"/>
      <c r="H15" s="36"/>
      <c r="I15" s="36"/>
    </row>
    <row r="16" spans="1:14" ht="15.75" x14ac:dyDescent="0.25">
      <c r="A16" s="68" t="s">
        <v>10</v>
      </c>
      <c r="B16" s="235" t="s">
        <v>18</v>
      </c>
      <c r="C16" s="236"/>
      <c r="D16" s="236"/>
      <c r="E16" s="236"/>
      <c r="F16" s="237"/>
      <c r="G16" s="235" t="s">
        <v>41</v>
      </c>
      <c r="H16" s="238"/>
      <c r="I16" s="239"/>
    </row>
    <row r="17" spans="1:9" ht="33.75" customHeight="1" x14ac:dyDescent="0.25">
      <c r="A17" s="186"/>
      <c r="B17" s="202" t="s">
        <v>141</v>
      </c>
      <c r="C17" s="203"/>
      <c r="D17" s="203"/>
      <c r="E17" s="203"/>
      <c r="F17" s="204"/>
      <c r="G17" s="205"/>
      <c r="H17" s="206"/>
      <c r="I17" s="206"/>
    </row>
    <row r="18" spans="1:9" ht="43.5" customHeight="1" x14ac:dyDescent="0.2">
      <c r="A18" s="120">
        <v>1</v>
      </c>
      <c r="B18" s="207" t="s">
        <v>142</v>
      </c>
      <c r="C18" s="208"/>
      <c r="D18" s="208"/>
      <c r="E18" s="208"/>
      <c r="F18" s="209"/>
      <c r="G18" s="210">
        <f>Ganību!E21</f>
        <v>0</v>
      </c>
      <c r="H18" s="211"/>
      <c r="I18" s="212"/>
    </row>
    <row r="19" spans="1:9" ht="27.75" customHeight="1" x14ac:dyDescent="0.2">
      <c r="A19" s="186"/>
      <c r="B19" s="219" t="s">
        <v>134</v>
      </c>
      <c r="C19" s="220"/>
      <c r="D19" s="220"/>
      <c r="E19" s="220"/>
      <c r="F19" s="221"/>
      <c r="G19" s="222"/>
      <c r="H19" s="223"/>
      <c r="I19" s="224"/>
    </row>
    <row r="20" spans="1:9" ht="15.75" x14ac:dyDescent="0.25">
      <c r="A20" s="187">
        <v>2</v>
      </c>
      <c r="B20" s="213" t="s">
        <v>134</v>
      </c>
      <c r="C20" s="214"/>
      <c r="D20" s="214"/>
      <c r="E20" s="214"/>
      <c r="F20" s="215"/>
      <c r="G20" s="196">
        <f>Debess!E21</f>
        <v>0</v>
      </c>
      <c r="H20" s="197"/>
      <c r="I20" s="198"/>
    </row>
    <row r="21" spans="1:9" ht="15.75" x14ac:dyDescent="0.25">
      <c r="A21" s="178"/>
      <c r="B21" s="216"/>
      <c r="C21" s="217"/>
      <c r="D21" s="217"/>
      <c r="E21" s="217"/>
      <c r="F21" s="218"/>
      <c r="G21" s="199"/>
      <c r="H21" s="200"/>
      <c r="I21" s="201"/>
    </row>
    <row r="22" spans="1:9" ht="15.75" x14ac:dyDescent="0.25">
      <c r="A22" s="74"/>
      <c r="B22" s="193" t="s">
        <v>135</v>
      </c>
      <c r="C22" s="194"/>
      <c r="D22" s="194"/>
      <c r="E22" s="194"/>
      <c r="F22" s="195"/>
      <c r="G22" s="196">
        <f>G18+G20</f>
        <v>0</v>
      </c>
      <c r="H22" s="197"/>
      <c r="I22" s="198"/>
    </row>
    <row r="23" spans="1:9" ht="15.75" x14ac:dyDescent="0.25">
      <c r="A23" s="74"/>
      <c r="B23" s="193" t="s">
        <v>19</v>
      </c>
      <c r="C23" s="194"/>
      <c r="D23" s="194"/>
      <c r="E23" s="194"/>
      <c r="F23" s="195"/>
      <c r="G23" s="196">
        <f>ROUND(G22*0.21,2)</f>
        <v>0</v>
      </c>
      <c r="H23" s="197"/>
      <c r="I23" s="198"/>
    </row>
    <row r="24" spans="1:9" ht="15.75" x14ac:dyDescent="0.25">
      <c r="A24" s="74"/>
      <c r="B24" s="193" t="s">
        <v>136</v>
      </c>
      <c r="C24" s="194"/>
      <c r="D24" s="194"/>
      <c r="E24" s="194"/>
      <c r="F24" s="195"/>
      <c r="G24" s="196">
        <f>G22+G23</f>
        <v>0</v>
      </c>
      <c r="H24" s="197"/>
      <c r="I24" s="198"/>
    </row>
    <row r="25" spans="1:9" ht="15.75" x14ac:dyDescent="0.25">
      <c r="A25" s="75"/>
      <c r="B25" s="75"/>
      <c r="C25" s="75"/>
      <c r="D25" s="75"/>
      <c r="E25" s="75"/>
      <c r="F25" s="75"/>
      <c r="G25" s="189"/>
      <c r="H25" s="76"/>
      <c r="I25" s="76"/>
    </row>
    <row r="26" spans="1:9" ht="15.75" x14ac:dyDescent="0.25">
      <c r="A26" s="8"/>
      <c r="B26" s="8"/>
      <c r="C26" s="8"/>
      <c r="D26" s="8"/>
      <c r="E26" s="8"/>
      <c r="F26" s="8"/>
      <c r="G26" s="70"/>
      <c r="H26" s="71"/>
      <c r="I26" s="71"/>
    </row>
    <row r="27" spans="1:9" ht="15.75" x14ac:dyDescent="0.25">
      <c r="A27" s="8"/>
      <c r="B27" s="8"/>
      <c r="C27" s="8"/>
      <c r="D27" s="8"/>
      <c r="E27" s="9"/>
      <c r="F27" s="9"/>
      <c r="G27" s="97"/>
      <c r="H27" s="102"/>
      <c r="I27" s="72"/>
    </row>
    <row r="28" spans="1:9" ht="15.75" x14ac:dyDescent="0.25">
      <c r="A28" s="8" t="s">
        <v>127</v>
      </c>
      <c r="B28" s="8"/>
      <c r="C28" s="8"/>
      <c r="D28" s="8"/>
      <c r="F28" s="9"/>
      <c r="G28" s="9"/>
      <c r="H28" s="103"/>
      <c r="I28" s="71"/>
    </row>
    <row r="29" spans="1:9" ht="15.75" x14ac:dyDescent="0.25">
      <c r="A29" s="9"/>
      <c r="B29" s="8"/>
      <c r="C29" s="8"/>
      <c r="D29" s="8"/>
      <c r="F29" s="9"/>
      <c r="G29" s="98"/>
      <c r="H29" s="103"/>
      <c r="I29" s="71"/>
    </row>
    <row r="30" spans="1:9" ht="15.75" x14ac:dyDescent="0.25">
      <c r="A30" s="8"/>
      <c r="B30" s="8"/>
      <c r="C30" s="8"/>
      <c r="D30" s="8"/>
      <c r="E30" s="99"/>
      <c r="F30" s="9"/>
      <c r="G30" s="100"/>
      <c r="H30" s="100"/>
      <c r="I30" s="73"/>
    </row>
    <row r="31" spans="1:9" ht="15.75" x14ac:dyDescent="0.25">
      <c r="A31" s="8" t="s">
        <v>166</v>
      </c>
      <c r="B31" s="8"/>
      <c r="C31" s="8"/>
      <c r="D31" s="8"/>
      <c r="E31" s="9"/>
      <c r="F31" s="9"/>
      <c r="G31" s="9"/>
      <c r="H31" s="9"/>
      <c r="I31" s="8"/>
    </row>
    <row r="32" spans="1:9" ht="15.75" x14ac:dyDescent="0.25">
      <c r="A32" s="8"/>
      <c r="B32" s="8"/>
      <c r="C32" s="8"/>
      <c r="D32" s="8"/>
      <c r="E32" s="9"/>
      <c r="F32" s="9"/>
      <c r="G32" s="101"/>
      <c r="H32" s="99"/>
      <c r="I32" s="36"/>
    </row>
    <row r="33" spans="1:9" ht="15.75" x14ac:dyDescent="0.25">
      <c r="F33" s="9"/>
      <c r="G33" s="101"/>
      <c r="H33" s="101"/>
      <c r="I33" s="36"/>
    </row>
    <row r="34" spans="1:9" x14ac:dyDescent="0.2">
      <c r="A34" s="36"/>
      <c r="B34" s="36"/>
      <c r="C34" s="36"/>
      <c r="D34" s="36"/>
      <c r="E34" s="101"/>
      <c r="F34" s="101"/>
      <c r="G34" s="101"/>
      <c r="H34" s="101"/>
      <c r="I34" s="36"/>
    </row>
    <row r="35" spans="1:9" x14ac:dyDescent="0.2">
      <c r="A35" s="36"/>
      <c r="B35" s="36"/>
      <c r="C35" s="36"/>
      <c r="D35" s="36"/>
      <c r="E35" s="36"/>
      <c r="F35" s="36"/>
      <c r="G35" s="36"/>
      <c r="H35" s="36"/>
      <c r="I35" s="36"/>
    </row>
    <row r="36" spans="1:9" x14ac:dyDescent="0.2">
      <c r="A36" s="36"/>
      <c r="B36" s="36"/>
      <c r="C36" s="36"/>
      <c r="D36" s="36"/>
      <c r="E36" s="36"/>
      <c r="F36" s="36"/>
      <c r="G36" s="36"/>
      <c r="H36" s="36"/>
      <c r="I36" s="36"/>
    </row>
  </sheetData>
  <mergeCells count="25">
    <mergeCell ref="B16:F16"/>
    <mergeCell ref="G16:I16"/>
    <mergeCell ref="A12:N12"/>
    <mergeCell ref="H4:I4"/>
    <mergeCell ref="C7:F7"/>
    <mergeCell ref="G5:I5"/>
    <mergeCell ref="A10:I10"/>
    <mergeCell ref="A9:I9"/>
    <mergeCell ref="A11:I11"/>
    <mergeCell ref="G21:I21"/>
    <mergeCell ref="B17:F17"/>
    <mergeCell ref="G17:I17"/>
    <mergeCell ref="B18:F18"/>
    <mergeCell ref="G18:I18"/>
    <mergeCell ref="B20:F20"/>
    <mergeCell ref="G20:I20"/>
    <mergeCell ref="B21:F21"/>
    <mergeCell ref="B19:F19"/>
    <mergeCell ref="G19:I19"/>
    <mergeCell ref="B24:F24"/>
    <mergeCell ref="G24:I24"/>
    <mergeCell ref="B22:F22"/>
    <mergeCell ref="G22:I22"/>
    <mergeCell ref="B23:F23"/>
    <mergeCell ref="G23:I23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zoomScaleNormal="100" workbookViewId="0">
      <selection activeCell="E34" sqref="E34"/>
    </sheetView>
  </sheetViews>
  <sheetFormatPr defaultRowHeight="12.75" x14ac:dyDescent="0.2"/>
  <cols>
    <col min="1" max="1" width="2.85546875" customWidth="1"/>
    <col min="2" max="2" width="5" customWidth="1"/>
    <col min="3" max="3" width="11.7109375" customWidth="1"/>
    <col min="4" max="4" width="18.42578125" customWidth="1"/>
    <col min="5" max="5" width="10.7109375" customWidth="1"/>
    <col min="7" max="7" width="10.85546875" customWidth="1"/>
    <col min="8" max="8" width="10.140625" customWidth="1"/>
    <col min="9" max="9" width="8.5703125" customWidth="1"/>
  </cols>
  <sheetData>
    <row r="2" spans="1:15" ht="14.25" x14ac:dyDescent="0.2">
      <c r="A2" s="156"/>
      <c r="B2" s="258" t="s">
        <v>47</v>
      </c>
      <c r="C2" s="258"/>
      <c r="D2" s="258"/>
      <c r="E2" s="258"/>
      <c r="F2" s="258"/>
      <c r="G2" s="258"/>
      <c r="H2" s="258"/>
      <c r="I2" s="258"/>
      <c r="J2" s="138"/>
      <c r="K2" s="44"/>
      <c r="L2" s="44"/>
      <c r="M2" s="44"/>
      <c r="N2" s="44"/>
      <c r="O2" s="44"/>
    </row>
    <row r="3" spans="1:15" ht="14.25" x14ac:dyDescent="0.2">
      <c r="A3" s="115"/>
      <c r="B3" s="266"/>
      <c r="C3" s="266"/>
      <c r="D3" s="266"/>
      <c r="E3" s="266"/>
      <c r="F3" s="266"/>
      <c r="G3" s="266"/>
      <c r="H3" s="266"/>
      <c r="I3" s="266"/>
      <c r="J3" s="114"/>
      <c r="K3" s="44"/>
      <c r="L3" s="44"/>
      <c r="M3" s="44"/>
      <c r="N3" s="44"/>
      <c r="O3" s="44"/>
    </row>
    <row r="4" spans="1:15" ht="35.25" customHeight="1" x14ac:dyDescent="0.25">
      <c r="A4" s="257" t="str">
        <f>Buvn_koptame!A9</f>
        <v>Sadzīves kanalizācijas kolektora izbūve Ganību ielā un Debess ielā Liepājā</v>
      </c>
      <c r="B4" s="257"/>
      <c r="C4" s="257"/>
      <c r="D4" s="257"/>
      <c r="E4" s="257"/>
      <c r="F4" s="257"/>
      <c r="G4" s="257"/>
      <c r="H4" s="257"/>
      <c r="I4" s="257"/>
      <c r="J4" s="45"/>
      <c r="K4" s="45"/>
      <c r="L4" s="45"/>
      <c r="M4" s="45"/>
      <c r="N4" s="45"/>
      <c r="O4" s="45"/>
    </row>
    <row r="5" spans="1:15" ht="25.5" customHeight="1" x14ac:dyDescent="0.25">
      <c r="A5" s="241" t="str">
        <f>'Lokala_1-1'!A4</f>
        <v>Būves nosaukums: Kanalizācijas tīklu izbūve Ganību ielā, Liepājā</v>
      </c>
      <c r="B5" s="241"/>
      <c r="C5" s="241"/>
      <c r="D5" s="241"/>
      <c r="E5" s="241"/>
      <c r="F5" s="241"/>
      <c r="G5" s="241"/>
      <c r="H5" s="241"/>
      <c r="I5" s="241"/>
      <c r="J5" s="114"/>
      <c r="K5" s="114"/>
      <c r="L5" s="45"/>
      <c r="M5" s="45"/>
      <c r="N5" s="45"/>
      <c r="O5" s="45"/>
    </row>
    <row r="6" spans="1:15" ht="11.25" customHeight="1" x14ac:dyDescent="0.25">
      <c r="A6" s="240"/>
      <c r="B6" s="240"/>
      <c r="C6" s="240"/>
      <c r="D6" s="240"/>
      <c r="E6" s="240"/>
      <c r="F6" s="240"/>
      <c r="G6" s="240"/>
      <c r="H6" s="240"/>
      <c r="I6" s="240"/>
      <c r="J6" s="46"/>
      <c r="K6" s="46"/>
      <c r="L6" s="46"/>
      <c r="M6" s="46"/>
      <c r="N6" s="46"/>
      <c r="O6" s="46"/>
    </row>
    <row r="7" spans="1:15" ht="16.5" customHeight="1" x14ac:dyDescent="0.25">
      <c r="A7" s="240" t="str">
        <f>'Lokala_1-1'!A6</f>
        <v>Objekta adrese:  Ganību iela, Liepāja</v>
      </c>
      <c r="B7" s="240"/>
      <c r="C7" s="240"/>
      <c r="D7" s="240"/>
      <c r="E7" s="240"/>
      <c r="F7" s="240"/>
      <c r="G7" s="240"/>
      <c r="H7" s="240"/>
      <c r="I7" s="240"/>
      <c r="J7" s="46"/>
      <c r="K7" s="46"/>
      <c r="L7" s="46"/>
      <c r="M7" s="46"/>
      <c r="N7" s="46"/>
      <c r="O7" s="46"/>
    </row>
    <row r="8" spans="1:15" ht="15" customHeight="1" x14ac:dyDescent="0.25">
      <c r="A8" s="241" t="s">
        <v>17</v>
      </c>
      <c r="B8" s="241"/>
      <c r="C8" s="241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5" x14ac:dyDescent="0.2">
      <c r="B9" s="47"/>
      <c r="C9" s="47"/>
      <c r="D9" s="47"/>
      <c r="E9" s="47"/>
      <c r="F9" s="94" t="s">
        <v>35</v>
      </c>
      <c r="G9" s="94"/>
      <c r="H9" s="95">
        <f>E21</f>
        <v>0</v>
      </c>
      <c r="I9" s="36"/>
      <c r="J9" s="41"/>
      <c r="K9" s="41"/>
      <c r="L9" s="48"/>
      <c r="M9" s="41"/>
      <c r="N9" s="41"/>
      <c r="O9" s="42"/>
    </row>
    <row r="10" spans="1:15" x14ac:dyDescent="0.2">
      <c r="B10" s="47"/>
      <c r="C10" s="47"/>
      <c r="D10" s="47"/>
      <c r="E10" s="47"/>
      <c r="F10" s="41" t="s">
        <v>36</v>
      </c>
      <c r="G10" s="41"/>
      <c r="H10" s="95">
        <f>I14+I15+I16</f>
        <v>0</v>
      </c>
      <c r="I10" s="36"/>
      <c r="J10" s="41"/>
      <c r="K10" s="41"/>
      <c r="L10" s="48"/>
      <c r="M10" s="41"/>
      <c r="N10" s="41"/>
      <c r="O10" s="42"/>
    </row>
    <row r="11" spans="1:15" ht="12.75" customHeight="1" x14ac:dyDescent="0.2">
      <c r="B11" s="96"/>
      <c r="C11" s="96"/>
      <c r="D11" s="96"/>
      <c r="E11" s="96"/>
      <c r="F11" s="96"/>
      <c r="G11" s="96"/>
      <c r="H11" s="96"/>
      <c r="I11" s="96"/>
      <c r="J11" s="50"/>
      <c r="K11" s="50"/>
      <c r="L11" s="50"/>
      <c r="M11" s="43"/>
      <c r="N11" s="43"/>
      <c r="O11" s="43"/>
    </row>
    <row r="12" spans="1:15" ht="12.75" customHeight="1" x14ac:dyDescent="0.2">
      <c r="B12" s="261" t="s">
        <v>10</v>
      </c>
      <c r="C12" s="49"/>
      <c r="D12" s="259" t="s">
        <v>11</v>
      </c>
      <c r="E12" s="259" t="s">
        <v>37</v>
      </c>
      <c r="F12" s="263" t="s">
        <v>12</v>
      </c>
      <c r="G12" s="264"/>
      <c r="H12" s="265"/>
      <c r="I12" s="259" t="s">
        <v>38</v>
      </c>
      <c r="J12" s="54"/>
      <c r="K12" s="54"/>
      <c r="L12" s="54"/>
      <c r="M12" s="43"/>
      <c r="N12" s="43"/>
      <c r="O12" s="43"/>
    </row>
    <row r="13" spans="1:15" ht="25.5" x14ac:dyDescent="0.2">
      <c r="B13" s="262"/>
      <c r="C13" s="51" t="s">
        <v>13</v>
      </c>
      <c r="D13" s="260"/>
      <c r="E13" s="260"/>
      <c r="F13" s="52" t="s">
        <v>39</v>
      </c>
      <c r="G13" s="53" t="s">
        <v>52</v>
      </c>
      <c r="H13" s="53" t="s">
        <v>40</v>
      </c>
      <c r="I13" s="260"/>
      <c r="J13" s="55"/>
      <c r="K13" s="55"/>
      <c r="L13" s="55"/>
      <c r="M13" s="43"/>
      <c r="N13" s="43"/>
      <c r="O13" s="43"/>
    </row>
    <row r="14" spans="1:15" x14ac:dyDescent="0.2">
      <c r="B14" s="116" t="s">
        <v>14</v>
      </c>
      <c r="C14" s="116" t="s">
        <v>119</v>
      </c>
      <c r="D14" s="137" t="s">
        <v>23</v>
      </c>
      <c r="E14" s="118">
        <f>'Lokala_1-1'!P19</f>
        <v>0</v>
      </c>
      <c r="F14" s="117">
        <f>'Lokala_1-1'!M19</f>
        <v>0</v>
      </c>
      <c r="G14" s="117">
        <f>'Lokala_1-1'!N19</f>
        <v>0</v>
      </c>
      <c r="H14" s="117">
        <f>'Lokala_1-1'!O19</f>
        <v>0</v>
      </c>
      <c r="I14" s="117">
        <f>'Lokala_1-1'!L19</f>
        <v>0</v>
      </c>
      <c r="J14" s="55"/>
      <c r="K14" s="55"/>
      <c r="L14" s="55"/>
      <c r="M14" s="43"/>
      <c r="N14" s="43"/>
      <c r="O14" s="43"/>
    </row>
    <row r="15" spans="1:15" x14ac:dyDescent="0.2">
      <c r="B15" s="116" t="s">
        <v>15</v>
      </c>
      <c r="C15" s="116" t="s">
        <v>120</v>
      </c>
      <c r="D15" s="116" t="s">
        <v>22</v>
      </c>
      <c r="E15" s="118">
        <f>'Lokala_1-2'!P26</f>
        <v>0</v>
      </c>
      <c r="F15" s="117">
        <f>'Lokala_1-2'!M26</f>
        <v>0</v>
      </c>
      <c r="G15" s="117">
        <f>'Lokala_1-2'!N26</f>
        <v>0</v>
      </c>
      <c r="H15" s="117">
        <f>'Lokala_1-2'!O26</f>
        <v>0</v>
      </c>
      <c r="I15" s="117">
        <f>'Lokala_1-2'!L26</f>
        <v>0</v>
      </c>
      <c r="J15" s="55"/>
      <c r="K15" s="55"/>
      <c r="L15" s="55"/>
      <c r="M15" s="43"/>
      <c r="N15" s="43"/>
      <c r="O15" s="43"/>
    </row>
    <row r="16" spans="1:15" ht="25.5" x14ac:dyDescent="0.2">
      <c r="B16" s="116">
        <v>3</v>
      </c>
      <c r="C16" s="116" t="s">
        <v>121</v>
      </c>
      <c r="D16" s="119" t="s">
        <v>64</v>
      </c>
      <c r="E16" s="118">
        <f>'Lokala_1-3'!P54</f>
        <v>0</v>
      </c>
      <c r="F16" s="118">
        <f>'Lokala_1-3'!M54</f>
        <v>0</v>
      </c>
      <c r="G16" s="118">
        <f>'Lokala_1-3'!N54</f>
        <v>0</v>
      </c>
      <c r="H16" s="118">
        <f>'Lokala_1-3'!O54</f>
        <v>0</v>
      </c>
      <c r="I16" s="118">
        <f>'Lokala_1-3'!L54</f>
        <v>0</v>
      </c>
      <c r="J16" s="55"/>
      <c r="K16" s="55"/>
      <c r="L16" s="55"/>
      <c r="M16" s="43"/>
      <c r="N16" s="43"/>
      <c r="O16" s="43"/>
    </row>
    <row r="17" spans="2:15" x14ac:dyDescent="0.2">
      <c r="B17" s="245" t="s">
        <v>9</v>
      </c>
      <c r="C17" s="246"/>
      <c r="D17" s="247"/>
      <c r="E17" s="88">
        <f xml:space="preserve"> SUM(E14:E16)</f>
        <v>0</v>
      </c>
      <c r="F17" s="60"/>
      <c r="G17" s="57"/>
      <c r="H17" s="57"/>
      <c r="I17" s="61"/>
      <c r="J17" s="56"/>
      <c r="K17" s="57"/>
      <c r="L17" s="58"/>
      <c r="M17" s="43"/>
      <c r="N17" s="43"/>
      <c r="O17" s="43"/>
    </row>
    <row r="18" spans="2:15" ht="12.75" customHeight="1" x14ac:dyDescent="0.2">
      <c r="B18" s="248" t="s">
        <v>122</v>
      </c>
      <c r="C18" s="249"/>
      <c r="D18" s="250"/>
      <c r="E18" s="59">
        <f>ROUND(E17*F18,2)</f>
        <v>0</v>
      </c>
      <c r="F18" s="190">
        <v>0</v>
      </c>
      <c r="G18" s="57"/>
      <c r="H18" s="57"/>
      <c r="I18" s="61"/>
      <c r="J18" s="56"/>
      <c r="K18" s="57"/>
      <c r="L18" s="58"/>
      <c r="M18" s="43"/>
      <c r="N18" s="43"/>
      <c r="O18" s="43"/>
    </row>
    <row r="19" spans="2:15" ht="12.75" customHeight="1" x14ac:dyDescent="0.2">
      <c r="B19" s="254" t="s">
        <v>46</v>
      </c>
      <c r="C19" s="255"/>
      <c r="D19" s="256"/>
      <c r="E19" s="59">
        <f>ROUND(E18*0.1,2)</f>
        <v>0</v>
      </c>
      <c r="F19" s="191"/>
      <c r="G19" s="57"/>
      <c r="H19" s="57"/>
      <c r="I19" s="61"/>
      <c r="J19" s="56"/>
      <c r="K19" s="57"/>
      <c r="L19" s="58"/>
      <c r="M19" s="43"/>
      <c r="N19" s="43"/>
      <c r="O19" s="43"/>
    </row>
    <row r="20" spans="2:15" x14ac:dyDescent="0.2">
      <c r="B20" s="251" t="s">
        <v>123</v>
      </c>
      <c r="C20" s="252"/>
      <c r="D20" s="253"/>
      <c r="E20" s="59">
        <f>ROUND(E17*F20,2)</f>
        <v>0</v>
      </c>
      <c r="F20" s="192">
        <v>0</v>
      </c>
      <c r="G20" s="62"/>
      <c r="H20" s="62"/>
      <c r="I20" s="62"/>
      <c r="J20" s="56"/>
      <c r="K20" s="171"/>
      <c r="L20" s="58"/>
      <c r="M20" s="43"/>
      <c r="N20" s="43"/>
      <c r="O20" s="43"/>
    </row>
    <row r="21" spans="2:15" x14ac:dyDescent="0.2">
      <c r="B21" s="242" t="s">
        <v>16</v>
      </c>
      <c r="C21" s="243"/>
      <c r="D21" s="244"/>
      <c r="E21" s="64">
        <f>E17+E18+E20</f>
        <v>0</v>
      </c>
      <c r="F21" s="36"/>
      <c r="G21" s="36"/>
      <c r="H21" s="36"/>
      <c r="I21" s="36"/>
      <c r="J21" s="63"/>
      <c r="K21" s="63"/>
      <c r="L21" s="63"/>
      <c r="M21" s="43"/>
      <c r="N21" s="43"/>
      <c r="O21" s="43"/>
    </row>
    <row r="22" spans="2:15" x14ac:dyDescent="0.2">
      <c r="B22" s="36"/>
      <c r="C22" s="36"/>
      <c r="D22" s="36"/>
      <c r="E22" s="36"/>
      <c r="F22" s="36"/>
      <c r="G22" s="36"/>
      <c r="H22" s="36"/>
      <c r="I22" s="36"/>
      <c r="J22" s="63"/>
      <c r="K22" s="63"/>
      <c r="L22" s="63"/>
      <c r="M22" s="43"/>
      <c r="N22" s="43"/>
      <c r="O22" s="43"/>
    </row>
    <row r="23" spans="2:15" ht="15" x14ac:dyDescent="0.25">
      <c r="B23" s="65" t="s">
        <v>128</v>
      </c>
      <c r="C23" s="65"/>
      <c r="D23" s="66"/>
      <c r="G23" s="27"/>
      <c r="H23" s="65"/>
      <c r="I23" s="36"/>
      <c r="J23" s="43"/>
      <c r="K23" s="43"/>
      <c r="L23" s="43"/>
      <c r="M23" s="43"/>
      <c r="N23" s="43"/>
      <c r="O23" s="43"/>
    </row>
    <row r="24" spans="2:15" ht="15" x14ac:dyDescent="0.25">
      <c r="B24" s="136"/>
      <c r="C24" s="65"/>
      <c r="D24" s="66"/>
      <c r="E24" s="27"/>
      <c r="G24" s="65"/>
      <c r="H24" s="114"/>
      <c r="I24" s="114"/>
    </row>
    <row r="25" spans="2:15" ht="15" x14ac:dyDescent="0.25">
      <c r="B25" s="65" t="s">
        <v>129</v>
      </c>
      <c r="C25" s="66"/>
      <c r="D25" s="66"/>
    </row>
    <row r="26" spans="2:15" ht="15" x14ac:dyDescent="0.25">
      <c r="B26" s="65"/>
      <c r="C26" s="65"/>
      <c r="D26" s="66"/>
      <c r="G26" s="65"/>
    </row>
    <row r="27" spans="2:15" ht="15" x14ac:dyDescent="0.25">
      <c r="B27" s="173"/>
      <c r="C27" s="172"/>
      <c r="G27" s="65"/>
      <c r="I27" s="36"/>
    </row>
    <row r="28" spans="2:15" ht="15" x14ac:dyDescent="0.25">
      <c r="B28" s="27"/>
      <c r="C28" s="65"/>
      <c r="D28" s="65"/>
      <c r="G28" s="65"/>
      <c r="H28" s="66"/>
      <c r="I28" s="36"/>
    </row>
    <row r="29" spans="2:15" x14ac:dyDescent="0.2">
      <c r="H29" s="36"/>
      <c r="I29" s="36"/>
    </row>
  </sheetData>
  <mergeCells count="17">
    <mergeCell ref="A4:I4"/>
    <mergeCell ref="B2:I2"/>
    <mergeCell ref="I12:I13"/>
    <mergeCell ref="A6:I6"/>
    <mergeCell ref="B12:B13"/>
    <mergeCell ref="D12:D13"/>
    <mergeCell ref="E12:E13"/>
    <mergeCell ref="F12:H12"/>
    <mergeCell ref="B3:I3"/>
    <mergeCell ref="A5:I5"/>
    <mergeCell ref="A7:I7"/>
    <mergeCell ref="A8:C8"/>
    <mergeCell ref="B21:D21"/>
    <mergeCell ref="B17:D17"/>
    <mergeCell ref="B18:D18"/>
    <mergeCell ref="B20:D20"/>
    <mergeCell ref="B19:D19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zoomScaleNormal="100" workbookViewId="0">
      <selection activeCell="H22" sqref="H22"/>
    </sheetView>
  </sheetViews>
  <sheetFormatPr defaultRowHeight="12.75" x14ac:dyDescent="0.2"/>
  <cols>
    <col min="1" max="1" width="5.140625" customWidth="1"/>
    <col min="2" max="2" width="6.42578125" customWidth="1"/>
    <col min="3" max="3" width="21.28515625" customWidth="1"/>
    <col min="4" max="4" width="6.28515625" customWidth="1"/>
    <col min="5" max="5" width="5.7109375" customWidth="1"/>
    <col min="6" max="6" width="6.85546875" customWidth="1"/>
    <col min="7" max="7" width="7" customWidth="1"/>
    <col min="8" max="8" width="5.85546875" customWidth="1"/>
    <col min="9" max="9" width="6.7109375" customWidth="1"/>
    <col min="10" max="10" width="6" customWidth="1"/>
    <col min="14" max="14" width="9.85546875" customWidth="1"/>
  </cols>
  <sheetData>
    <row r="1" spans="1:16" ht="15" customHeight="1" x14ac:dyDescent="0.25">
      <c r="A1" s="272" t="s">
        <v>116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6" ht="15.75" x14ac:dyDescent="0.25">
      <c r="A2" s="272" t="s">
        <v>21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</row>
    <row r="3" spans="1:16" ht="12" customHeight="1" x14ac:dyDescent="0.2">
      <c r="A3" s="273" t="s">
        <v>4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</row>
    <row r="4" spans="1:16" ht="15" customHeight="1" x14ac:dyDescent="0.25">
      <c r="A4" s="2" t="s">
        <v>62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  <c r="P4" s="3"/>
    </row>
    <row r="5" spans="1:16" ht="23.25" customHeight="1" x14ac:dyDescent="0.2">
      <c r="A5" s="274" t="s">
        <v>112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5"/>
      <c r="P5" s="275"/>
    </row>
    <row r="6" spans="1:16" ht="15.75" x14ac:dyDescent="0.25">
      <c r="A6" s="225" t="s">
        <v>61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3"/>
      <c r="P6" s="3"/>
    </row>
    <row r="7" spans="1:16" ht="15.75" x14ac:dyDescent="0.25">
      <c r="A7" s="5" t="s">
        <v>17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78"/>
      <c r="O7" s="278"/>
      <c r="P7" s="3"/>
    </row>
    <row r="8" spans="1:16" ht="15.75" x14ac:dyDescent="0.25">
      <c r="A8" s="6"/>
      <c r="B8" s="6"/>
      <c r="C8" s="6"/>
      <c r="D8" s="6"/>
      <c r="E8" s="7"/>
      <c r="F8" s="7"/>
      <c r="G8" s="4"/>
      <c r="H8" s="4"/>
      <c r="I8" s="4"/>
      <c r="J8" s="4"/>
      <c r="K8" s="7"/>
      <c r="L8" s="225" t="s">
        <v>24</v>
      </c>
      <c r="M8" s="225"/>
      <c r="N8" s="90">
        <f>P19</f>
        <v>0</v>
      </c>
      <c r="O8" s="91" t="s">
        <v>25</v>
      </c>
      <c r="P8" s="8"/>
    </row>
    <row r="9" spans="1:16" ht="15.75" x14ac:dyDescent="0.25">
      <c r="A9" s="107" t="s">
        <v>63</v>
      </c>
      <c r="B9" s="107"/>
      <c r="C9" s="107"/>
      <c r="D9" s="108"/>
      <c r="E9" s="109"/>
      <c r="F9" s="109"/>
      <c r="G9" s="110"/>
      <c r="H9" s="110"/>
      <c r="I9" s="110"/>
      <c r="J9" s="110"/>
      <c r="K9" s="267" t="s">
        <v>125</v>
      </c>
      <c r="L9" s="268"/>
      <c r="M9" s="268"/>
      <c r="N9" s="268"/>
      <c r="O9" s="268"/>
      <c r="P9" s="8"/>
    </row>
    <row r="10" spans="1:16" x14ac:dyDescent="0.2">
      <c r="A10" s="279" t="s">
        <v>10</v>
      </c>
      <c r="B10" s="13"/>
      <c r="C10" s="281" t="s">
        <v>48</v>
      </c>
      <c r="D10" s="283" t="s">
        <v>5</v>
      </c>
      <c r="E10" s="285" t="s">
        <v>49</v>
      </c>
      <c r="F10" s="287" t="s">
        <v>2</v>
      </c>
      <c r="G10" s="288"/>
      <c r="H10" s="288"/>
      <c r="I10" s="288"/>
      <c r="J10" s="288"/>
      <c r="K10" s="289"/>
      <c r="L10" s="287" t="s">
        <v>3</v>
      </c>
      <c r="M10" s="288"/>
      <c r="N10" s="288"/>
      <c r="O10" s="288"/>
      <c r="P10" s="289"/>
    </row>
    <row r="11" spans="1:16" ht="60.75" x14ac:dyDescent="0.2">
      <c r="A11" s="280"/>
      <c r="B11" s="14" t="s">
        <v>6</v>
      </c>
      <c r="C11" s="282"/>
      <c r="D11" s="284"/>
      <c r="E11" s="286"/>
      <c r="F11" s="15" t="s">
        <v>26</v>
      </c>
      <c r="G11" s="15" t="s">
        <v>27</v>
      </c>
      <c r="H11" s="16" t="s">
        <v>28</v>
      </c>
      <c r="I11" s="17" t="s">
        <v>45</v>
      </c>
      <c r="J11" s="17" t="s">
        <v>29</v>
      </c>
      <c r="K11" s="17" t="s">
        <v>30</v>
      </c>
      <c r="L11" s="15" t="s">
        <v>31</v>
      </c>
      <c r="M11" s="16" t="s">
        <v>32</v>
      </c>
      <c r="N11" s="17" t="s">
        <v>45</v>
      </c>
      <c r="O11" s="16" t="s">
        <v>33</v>
      </c>
      <c r="P11" s="16" t="s">
        <v>34</v>
      </c>
    </row>
    <row r="12" spans="1:16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9">
        <v>6</v>
      </c>
      <c r="G12" s="19">
        <v>7</v>
      </c>
      <c r="H12" s="19">
        <v>8</v>
      </c>
      <c r="I12" s="18">
        <v>9</v>
      </c>
      <c r="J12" s="18">
        <v>10</v>
      </c>
      <c r="K12" s="18">
        <v>11</v>
      </c>
      <c r="L12" s="19">
        <v>12</v>
      </c>
      <c r="M12" s="19">
        <v>13</v>
      </c>
      <c r="N12" s="18">
        <v>14</v>
      </c>
      <c r="O12" s="19">
        <v>15</v>
      </c>
      <c r="P12" s="19">
        <v>16</v>
      </c>
    </row>
    <row r="13" spans="1:16" ht="22.5" x14ac:dyDescent="0.2">
      <c r="A13" s="26">
        <v>1</v>
      </c>
      <c r="B13" s="32" t="s">
        <v>7</v>
      </c>
      <c r="C13" s="25" t="s">
        <v>50</v>
      </c>
      <c r="D13" s="21" t="str">
        <f>[1]apjomi!$D$18</f>
        <v>m³</v>
      </c>
      <c r="E13" s="123">
        <v>38</v>
      </c>
      <c r="F13" s="184"/>
      <c r="G13" s="184"/>
      <c r="H13" s="22">
        <f t="shared" ref="H13:H18" si="0">ROUND(F13*G13,2)</f>
        <v>0</v>
      </c>
      <c r="I13" s="184"/>
      <c r="J13" s="184"/>
      <c r="K13" s="122">
        <f t="shared" ref="K13:K18" si="1">SUM(H13:J13)</f>
        <v>0</v>
      </c>
      <c r="L13" s="24">
        <f t="shared" ref="L13:L18" si="2">ROUND(F13*E13,2)</f>
        <v>0</v>
      </c>
      <c r="M13" s="23">
        <f t="shared" ref="M13:M18" si="3">ROUND(H13*E13,2)</f>
        <v>0</v>
      </c>
      <c r="N13" s="23">
        <f t="shared" ref="N13:N18" si="4">ROUND(I13*E13,2)</f>
        <v>0</v>
      </c>
      <c r="O13" s="21">
        <f t="shared" ref="O13:O18" si="5">ROUND(J13*E13,2)</f>
        <v>0</v>
      </c>
      <c r="P13" s="21">
        <f t="shared" ref="P13:P18" si="6">SUM(M13:O13)</f>
        <v>0</v>
      </c>
    </row>
    <row r="14" spans="1:16" ht="22.5" x14ac:dyDescent="0.2">
      <c r="A14" s="26">
        <v>2</v>
      </c>
      <c r="B14" s="32" t="s">
        <v>7</v>
      </c>
      <c r="C14" s="25" t="s">
        <v>51</v>
      </c>
      <c r="D14" s="21" t="str">
        <f>[1]apjomi!$D$19</f>
        <v>m³</v>
      </c>
      <c r="E14" s="123">
        <v>95</v>
      </c>
      <c r="F14" s="184"/>
      <c r="G14" s="184"/>
      <c r="H14" s="22">
        <f t="shared" si="0"/>
        <v>0</v>
      </c>
      <c r="I14" s="184"/>
      <c r="J14" s="184"/>
      <c r="K14" s="122">
        <f t="shared" si="1"/>
        <v>0</v>
      </c>
      <c r="L14" s="24">
        <f t="shared" si="2"/>
        <v>0</v>
      </c>
      <c r="M14" s="23">
        <f t="shared" si="3"/>
        <v>0</v>
      </c>
      <c r="N14" s="23">
        <f t="shared" si="4"/>
        <v>0</v>
      </c>
      <c r="O14" s="21">
        <f t="shared" si="5"/>
        <v>0</v>
      </c>
      <c r="P14" s="21">
        <f t="shared" si="6"/>
        <v>0</v>
      </c>
    </row>
    <row r="15" spans="1:16" ht="22.5" x14ac:dyDescent="0.2">
      <c r="A15" s="26">
        <v>3</v>
      </c>
      <c r="B15" s="32" t="s">
        <v>7</v>
      </c>
      <c r="C15" s="176" t="s">
        <v>94</v>
      </c>
      <c r="D15" s="21" t="s">
        <v>95</v>
      </c>
      <c r="E15" s="123">
        <v>910</v>
      </c>
      <c r="F15" s="184"/>
      <c r="G15" s="184"/>
      <c r="H15" s="22">
        <f t="shared" si="0"/>
        <v>0</v>
      </c>
      <c r="I15" s="184"/>
      <c r="J15" s="184"/>
      <c r="K15" s="122">
        <f t="shared" si="1"/>
        <v>0</v>
      </c>
      <c r="L15" s="24">
        <f t="shared" si="2"/>
        <v>0</v>
      </c>
      <c r="M15" s="23">
        <f t="shared" si="3"/>
        <v>0</v>
      </c>
      <c r="N15" s="23">
        <f t="shared" si="4"/>
        <v>0</v>
      </c>
      <c r="O15" s="21">
        <f t="shared" si="5"/>
        <v>0</v>
      </c>
      <c r="P15" s="21">
        <f t="shared" si="6"/>
        <v>0</v>
      </c>
    </row>
    <row r="16" spans="1:16" ht="22.5" x14ac:dyDescent="0.2">
      <c r="A16" s="26">
        <v>4</v>
      </c>
      <c r="B16" s="32" t="s">
        <v>7</v>
      </c>
      <c r="C16" s="176" t="s">
        <v>96</v>
      </c>
      <c r="D16" s="21" t="s">
        <v>0</v>
      </c>
      <c r="E16" s="123">
        <v>54</v>
      </c>
      <c r="F16" s="184"/>
      <c r="G16" s="184"/>
      <c r="H16" s="22">
        <f t="shared" si="0"/>
        <v>0</v>
      </c>
      <c r="I16" s="184"/>
      <c r="J16" s="184"/>
      <c r="K16" s="122">
        <f t="shared" si="1"/>
        <v>0</v>
      </c>
      <c r="L16" s="24">
        <f t="shared" si="2"/>
        <v>0</v>
      </c>
      <c r="M16" s="23">
        <f t="shared" si="3"/>
        <v>0</v>
      </c>
      <c r="N16" s="23">
        <f t="shared" si="4"/>
        <v>0</v>
      </c>
      <c r="O16" s="21">
        <f t="shared" si="5"/>
        <v>0</v>
      </c>
      <c r="P16" s="21">
        <f t="shared" si="6"/>
        <v>0</v>
      </c>
    </row>
    <row r="17" spans="1:16" ht="22.5" x14ac:dyDescent="0.2">
      <c r="A17" s="26">
        <v>5</v>
      </c>
      <c r="B17" s="32" t="s">
        <v>7</v>
      </c>
      <c r="C17" s="25" t="s">
        <v>110</v>
      </c>
      <c r="D17" s="21" t="s">
        <v>95</v>
      </c>
      <c r="E17" s="123">
        <v>714</v>
      </c>
      <c r="F17" s="184"/>
      <c r="G17" s="184"/>
      <c r="H17" s="22">
        <f t="shared" si="0"/>
        <v>0</v>
      </c>
      <c r="I17" s="184"/>
      <c r="J17" s="184"/>
      <c r="K17" s="122">
        <f t="shared" si="1"/>
        <v>0</v>
      </c>
      <c r="L17" s="24">
        <f t="shared" si="2"/>
        <v>0</v>
      </c>
      <c r="M17" s="23">
        <f t="shared" si="3"/>
        <v>0</v>
      </c>
      <c r="N17" s="23">
        <f t="shared" si="4"/>
        <v>0</v>
      </c>
      <c r="O17" s="21">
        <f t="shared" si="5"/>
        <v>0</v>
      </c>
      <c r="P17" s="21">
        <f t="shared" si="6"/>
        <v>0</v>
      </c>
    </row>
    <row r="18" spans="1:16" ht="33.75" x14ac:dyDescent="0.2">
      <c r="A18" s="26">
        <v>6</v>
      </c>
      <c r="B18" s="32" t="s">
        <v>7</v>
      </c>
      <c r="C18" s="25" t="s">
        <v>53</v>
      </c>
      <c r="D18" s="21" t="s">
        <v>42</v>
      </c>
      <c r="E18" s="123">
        <v>1</v>
      </c>
      <c r="F18" s="184"/>
      <c r="G18" s="184"/>
      <c r="H18" s="22">
        <f t="shared" si="0"/>
        <v>0</v>
      </c>
      <c r="I18" s="184"/>
      <c r="J18" s="184"/>
      <c r="K18" s="122">
        <f t="shared" si="1"/>
        <v>0</v>
      </c>
      <c r="L18" s="122">
        <f t="shared" si="2"/>
        <v>0</v>
      </c>
      <c r="M18" s="121">
        <f t="shared" si="3"/>
        <v>0</v>
      </c>
      <c r="N18" s="121">
        <f t="shared" si="4"/>
        <v>0</v>
      </c>
      <c r="O18" s="144">
        <f t="shared" si="5"/>
        <v>0</v>
      </c>
      <c r="P18" s="144">
        <f t="shared" si="6"/>
        <v>0</v>
      </c>
    </row>
    <row r="19" spans="1:16" x14ac:dyDescent="0.2">
      <c r="A19" s="26"/>
      <c r="B19" s="141"/>
      <c r="C19" s="269" t="s">
        <v>58</v>
      </c>
      <c r="D19" s="270"/>
      <c r="E19" s="270"/>
      <c r="F19" s="270"/>
      <c r="G19" s="270"/>
      <c r="H19" s="270"/>
      <c r="I19" s="270"/>
      <c r="J19" s="270"/>
      <c r="K19" s="271"/>
      <c r="L19" s="142">
        <f>SUM(L13:L18)</f>
        <v>0</v>
      </c>
      <c r="M19" s="142">
        <f>SUM(M13:M18)</f>
        <v>0</v>
      </c>
      <c r="N19" s="142">
        <f>SUM(N13:N18)</f>
        <v>0</v>
      </c>
      <c r="O19" s="142">
        <f>SUM(O13:O18)</f>
        <v>0</v>
      </c>
      <c r="P19" s="142">
        <f>SUM(P13:P18)</f>
        <v>0</v>
      </c>
    </row>
    <row r="20" spans="1:16" ht="15" x14ac:dyDescent="0.25">
      <c r="A20" s="139" t="s">
        <v>8</v>
      </c>
      <c r="B20" s="104" t="s">
        <v>124</v>
      </c>
      <c r="C20" s="104"/>
      <c r="D20" s="104"/>
      <c r="E20" s="99"/>
      <c r="F20" s="104"/>
      <c r="G20" s="105"/>
      <c r="H20" s="104"/>
      <c r="K20" s="104"/>
      <c r="L20" s="104"/>
      <c r="M20" s="105"/>
      <c r="N20" s="140"/>
      <c r="O20" s="140"/>
      <c r="P20" s="140"/>
    </row>
    <row r="21" spans="1:16" ht="21" customHeight="1" x14ac:dyDescent="0.25">
      <c r="A21" s="35"/>
      <c r="B21" s="40"/>
      <c r="C21" s="40"/>
      <c r="D21" s="40"/>
      <c r="E21" s="40"/>
      <c r="F21" s="40"/>
      <c r="G21" s="105"/>
      <c r="H21" s="40"/>
      <c r="K21" s="40"/>
      <c r="L21" s="276"/>
      <c r="M21" s="277"/>
      <c r="N21" s="104"/>
    </row>
    <row r="22" spans="1:16" ht="15" customHeight="1" x14ac:dyDescent="0.25">
      <c r="A22" s="35"/>
      <c r="B22" s="27"/>
      <c r="C22" s="99"/>
      <c r="D22" s="99"/>
      <c r="E22" s="99"/>
      <c r="F22" s="99"/>
      <c r="G22" s="99"/>
      <c r="H22" s="99"/>
      <c r="K22" s="99"/>
      <c r="L22" s="99"/>
      <c r="M22" s="99"/>
      <c r="N22" s="40"/>
    </row>
    <row r="23" spans="1:16" ht="15" x14ac:dyDescent="0.25">
      <c r="A23" s="37"/>
      <c r="B23" s="104"/>
      <c r="L23" s="104"/>
      <c r="N23" s="99"/>
      <c r="P23" s="30"/>
    </row>
    <row r="24" spans="1:16" ht="15" x14ac:dyDescent="0.25">
      <c r="A24" s="106"/>
      <c r="B24" s="40"/>
      <c r="C24" s="99"/>
      <c r="D24" s="99"/>
      <c r="E24" s="99"/>
      <c r="F24" s="99"/>
      <c r="G24" s="99"/>
      <c r="H24" s="99"/>
      <c r="K24" s="99"/>
      <c r="L24" s="276"/>
      <c r="M24" s="277"/>
      <c r="O24" s="99"/>
      <c r="P24" s="39"/>
    </row>
    <row r="25" spans="1:16" ht="15" customHeight="1" x14ac:dyDescent="0.25">
      <c r="A25" s="106"/>
      <c r="N25" s="99"/>
      <c r="O25" s="99"/>
      <c r="P25" s="39"/>
    </row>
    <row r="26" spans="1:16" x14ac:dyDescent="0.2">
      <c r="A26" s="99"/>
      <c r="N26" s="99"/>
      <c r="O26" s="99"/>
    </row>
  </sheetData>
  <mergeCells count="17">
    <mergeCell ref="L24:M24"/>
    <mergeCell ref="A6:N6"/>
    <mergeCell ref="N7:O7"/>
    <mergeCell ref="A10:A11"/>
    <mergeCell ref="C10:C11"/>
    <mergeCell ref="D10:D11"/>
    <mergeCell ref="E10:E11"/>
    <mergeCell ref="F10:K10"/>
    <mergeCell ref="L21:M21"/>
    <mergeCell ref="L10:P10"/>
    <mergeCell ref="L8:M8"/>
    <mergeCell ref="K9:O9"/>
    <mergeCell ref="C19:K19"/>
    <mergeCell ref="A1:P1"/>
    <mergeCell ref="A2:P2"/>
    <mergeCell ref="A3:P3"/>
    <mergeCell ref="A5:P5"/>
  </mergeCells>
  <phoneticPr fontId="6" type="noConversion"/>
  <pageMargins left="0.75" right="0.75" top="1" bottom="1" header="0.5" footer="0.5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opLeftCell="A10" zoomScaleNormal="100" workbookViewId="0">
      <selection activeCell="U19" sqref="U19"/>
    </sheetView>
  </sheetViews>
  <sheetFormatPr defaultRowHeight="12.75" x14ac:dyDescent="0.2"/>
  <cols>
    <col min="1" max="1" width="5.140625" customWidth="1"/>
    <col min="2" max="2" width="6.42578125" customWidth="1"/>
    <col min="3" max="3" width="21.85546875" customWidth="1"/>
    <col min="4" max="4" width="5" customWidth="1"/>
    <col min="5" max="5" width="8.140625" customWidth="1"/>
    <col min="6" max="6" width="6.85546875" customWidth="1"/>
    <col min="7" max="7" width="7" customWidth="1"/>
    <col min="8" max="8" width="5.85546875" customWidth="1"/>
    <col min="9" max="9" width="6.7109375" customWidth="1"/>
    <col min="10" max="10" width="6" customWidth="1"/>
    <col min="11" max="11" width="7.140625" customWidth="1"/>
    <col min="14" max="14" width="11.42578125" customWidth="1"/>
    <col min="16" max="16" width="13" customWidth="1"/>
  </cols>
  <sheetData>
    <row r="1" spans="1:16" ht="12.75" customHeight="1" x14ac:dyDescent="0.25">
      <c r="A1" s="272" t="s">
        <v>117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6" ht="14.25" customHeight="1" x14ac:dyDescent="0.25">
      <c r="A2" s="272" t="s">
        <v>22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</row>
    <row r="3" spans="1:16" ht="12" customHeight="1" x14ac:dyDescent="0.2">
      <c r="A3" s="273" t="s">
        <v>4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</row>
    <row r="4" spans="1:16" ht="15" customHeight="1" x14ac:dyDescent="0.25">
      <c r="A4" s="2" t="str">
        <f>'Lokala_1-1'!A4</f>
        <v>Būves nosaukums: Kanalizācijas tīklu izbūve Ganību ielā, Liepājā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  <c r="P4" s="3"/>
    </row>
    <row r="5" spans="1:16" ht="23.25" customHeight="1" x14ac:dyDescent="0.2">
      <c r="A5" s="274" t="str">
        <f>'Lokala_1-1'!A5</f>
        <v>Objekta nosaukums: Ūdensvada un kanalizācijas tīklu izbūve pa Ganību un Klaipēdas ielām, Liepājā     1.KĀRTA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5"/>
      <c r="P5" s="275"/>
    </row>
    <row r="6" spans="1:16" ht="15.75" x14ac:dyDescent="0.25">
      <c r="A6" s="225" t="str">
        <f>'Lokala_1-1'!A6</f>
        <v>Objekta adrese:  Ganību iela, Liepāja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3"/>
      <c r="P6" s="3"/>
    </row>
    <row r="7" spans="1:16" ht="18.75" customHeight="1" x14ac:dyDescent="0.25">
      <c r="A7" s="5" t="s">
        <v>17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78"/>
      <c r="O7" s="278"/>
      <c r="P7" s="3"/>
    </row>
    <row r="8" spans="1:16" ht="15.75" x14ac:dyDescent="0.25">
      <c r="A8" s="6"/>
      <c r="B8" s="6"/>
      <c r="C8" s="6"/>
      <c r="D8" s="6"/>
      <c r="E8" s="7"/>
      <c r="F8" s="7"/>
      <c r="G8" s="4"/>
      <c r="H8" s="4"/>
      <c r="I8" s="4"/>
      <c r="J8" s="4"/>
      <c r="K8" s="7"/>
      <c r="L8" s="225" t="s">
        <v>24</v>
      </c>
      <c r="M8" s="225"/>
      <c r="N8" s="90">
        <f>P26</f>
        <v>0</v>
      </c>
      <c r="O8" s="91" t="s">
        <v>25</v>
      </c>
      <c r="P8" s="8"/>
    </row>
    <row r="9" spans="1:16" ht="15.75" x14ac:dyDescent="0.25">
      <c r="A9" s="107" t="str">
        <f>'Lokala_1-1'!A9</f>
        <v>Tāme sastādīta 2025.gada  tirgus cenās, pamatojoties uz būvprojekta rasējumiem.</v>
      </c>
      <c r="B9" s="107"/>
      <c r="C9" s="107"/>
      <c r="D9" s="108"/>
      <c r="E9" s="109"/>
      <c r="F9" s="109"/>
      <c r="G9" s="110"/>
      <c r="H9" s="110"/>
      <c r="I9" s="110"/>
      <c r="J9" s="110"/>
      <c r="K9" s="109"/>
      <c r="L9" s="267" t="s">
        <v>126</v>
      </c>
      <c r="M9" s="268"/>
      <c r="N9" s="268"/>
      <c r="O9" s="268"/>
      <c r="P9" s="268"/>
    </row>
    <row r="10" spans="1:16" x14ac:dyDescent="0.2">
      <c r="A10" s="279" t="s">
        <v>10</v>
      </c>
      <c r="B10" s="13"/>
      <c r="C10" s="281" t="s">
        <v>48</v>
      </c>
      <c r="D10" s="283" t="s">
        <v>5</v>
      </c>
      <c r="E10" s="285" t="s">
        <v>49</v>
      </c>
      <c r="F10" s="287" t="s">
        <v>2</v>
      </c>
      <c r="G10" s="288"/>
      <c r="H10" s="288"/>
      <c r="I10" s="288"/>
      <c r="J10" s="288"/>
      <c r="K10" s="289"/>
      <c r="L10" s="287" t="s">
        <v>3</v>
      </c>
      <c r="M10" s="288"/>
      <c r="N10" s="288"/>
      <c r="O10" s="288"/>
      <c r="P10" s="289"/>
    </row>
    <row r="11" spans="1:16" ht="64.5" customHeight="1" x14ac:dyDescent="0.2">
      <c r="A11" s="280"/>
      <c r="B11" s="14" t="s">
        <v>6</v>
      </c>
      <c r="C11" s="282"/>
      <c r="D11" s="284"/>
      <c r="E11" s="286"/>
      <c r="F11" s="15" t="s">
        <v>26</v>
      </c>
      <c r="G11" s="15" t="s">
        <v>27</v>
      </c>
      <c r="H11" s="16" t="s">
        <v>28</v>
      </c>
      <c r="I11" s="17" t="s">
        <v>45</v>
      </c>
      <c r="J11" s="17" t="s">
        <v>29</v>
      </c>
      <c r="K11" s="17" t="s">
        <v>30</v>
      </c>
      <c r="L11" s="15" t="s">
        <v>31</v>
      </c>
      <c r="M11" s="16" t="s">
        <v>32</v>
      </c>
      <c r="N11" s="17" t="s">
        <v>45</v>
      </c>
      <c r="O11" s="16" t="s">
        <v>33</v>
      </c>
      <c r="P11" s="16" t="s">
        <v>34</v>
      </c>
    </row>
    <row r="12" spans="1:16" ht="16.5" customHeight="1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9">
        <v>6</v>
      </c>
      <c r="G12" s="19">
        <v>7</v>
      </c>
      <c r="H12" s="19">
        <v>8</v>
      </c>
      <c r="I12" s="18">
        <v>9</v>
      </c>
      <c r="J12" s="18">
        <v>10</v>
      </c>
      <c r="K12" s="18">
        <v>11</v>
      </c>
      <c r="L12" s="19">
        <v>12</v>
      </c>
      <c r="M12" s="19">
        <v>13</v>
      </c>
      <c r="N12" s="18">
        <v>14</v>
      </c>
      <c r="O12" s="19">
        <v>15</v>
      </c>
      <c r="P12" s="19">
        <v>16</v>
      </c>
    </row>
    <row r="13" spans="1:16" ht="36" x14ac:dyDescent="0.2">
      <c r="A13" s="20">
        <v>1</v>
      </c>
      <c r="B13" s="83" t="s">
        <v>7</v>
      </c>
      <c r="C13" s="77" t="s">
        <v>97</v>
      </c>
      <c r="D13" s="84" t="str">
        <f>[1]apjomi!$D$68</f>
        <v>m²</v>
      </c>
      <c r="E13" s="148">
        <v>1094</v>
      </c>
      <c r="F13" s="185"/>
      <c r="G13" s="185"/>
      <c r="H13" s="85">
        <f t="shared" ref="H13:H25" si="0">ROUND(F13*G13,2)</f>
        <v>0</v>
      </c>
      <c r="I13" s="185"/>
      <c r="J13" s="185"/>
      <c r="K13" s="93">
        <f t="shared" ref="K13:K25" si="1">SUM(H13:J13)</f>
        <v>0</v>
      </c>
      <c r="L13" s="84">
        <f t="shared" ref="L13:L25" si="2">ROUND(F13*E13,2)</f>
        <v>0</v>
      </c>
      <c r="M13" s="145">
        <f t="shared" ref="M13:M25" si="3">ROUND(H13*E13,2)</f>
        <v>0</v>
      </c>
      <c r="N13" s="145">
        <f t="shared" ref="N13:N25" si="4">ROUND(I13*E13,2)</f>
        <v>0</v>
      </c>
      <c r="O13" s="84">
        <f t="shared" ref="O13:O25" si="5">ROUND(J13*E13,2)</f>
        <v>0</v>
      </c>
      <c r="P13" s="84">
        <f t="shared" ref="P13:P25" si="6">SUM(M13:O13)</f>
        <v>0</v>
      </c>
    </row>
    <row r="14" spans="1:16" ht="48" x14ac:dyDescent="0.2">
      <c r="A14" s="20">
        <v>2</v>
      </c>
      <c r="B14" s="83" t="s">
        <v>7</v>
      </c>
      <c r="C14" s="77" t="s">
        <v>98</v>
      </c>
      <c r="D14" s="84" t="str">
        <f>[1]apjomi!$D$69</f>
        <v>m²</v>
      </c>
      <c r="E14" s="148">
        <v>380</v>
      </c>
      <c r="F14" s="185"/>
      <c r="G14" s="185"/>
      <c r="H14" s="85">
        <f t="shared" si="0"/>
        <v>0</v>
      </c>
      <c r="I14" s="185"/>
      <c r="J14" s="185"/>
      <c r="K14" s="93">
        <f t="shared" si="1"/>
        <v>0</v>
      </c>
      <c r="L14" s="84">
        <f t="shared" si="2"/>
        <v>0</v>
      </c>
      <c r="M14" s="145">
        <f t="shared" si="3"/>
        <v>0</v>
      </c>
      <c r="N14" s="145">
        <f t="shared" si="4"/>
        <v>0</v>
      </c>
      <c r="O14" s="84">
        <f t="shared" si="5"/>
        <v>0</v>
      </c>
      <c r="P14" s="84">
        <f t="shared" si="6"/>
        <v>0</v>
      </c>
    </row>
    <row r="15" spans="1:16" ht="41.25" customHeight="1" x14ac:dyDescent="0.2">
      <c r="A15" s="20">
        <v>3</v>
      </c>
      <c r="B15" s="20" t="s">
        <v>7</v>
      </c>
      <c r="C15" s="168" t="s">
        <v>99</v>
      </c>
      <c r="D15" s="84" t="str">
        <f>[1]apjomi!$D$20</f>
        <v>m²</v>
      </c>
      <c r="E15" s="149">
        <v>380</v>
      </c>
      <c r="F15" s="185"/>
      <c r="G15" s="185"/>
      <c r="H15" s="85">
        <f t="shared" si="0"/>
        <v>0</v>
      </c>
      <c r="I15" s="185"/>
      <c r="J15" s="185"/>
      <c r="K15" s="92">
        <f t="shared" si="1"/>
        <v>0</v>
      </c>
      <c r="L15" s="84">
        <f t="shared" si="2"/>
        <v>0</v>
      </c>
      <c r="M15" s="145">
        <f t="shared" si="3"/>
        <v>0</v>
      </c>
      <c r="N15" s="145">
        <f t="shared" si="4"/>
        <v>0</v>
      </c>
      <c r="O15" s="84">
        <f t="shared" si="5"/>
        <v>0</v>
      </c>
      <c r="P15" s="84">
        <f t="shared" si="6"/>
        <v>0</v>
      </c>
    </row>
    <row r="16" spans="1:16" ht="25.5" x14ac:dyDescent="0.2">
      <c r="A16" s="20">
        <v>4</v>
      </c>
      <c r="B16" s="20" t="s">
        <v>7</v>
      </c>
      <c r="C16" s="169" t="s">
        <v>100</v>
      </c>
      <c r="D16" s="84" t="str">
        <f>[1]apjomi!$D$20</f>
        <v>m²</v>
      </c>
      <c r="E16" s="149">
        <v>380</v>
      </c>
      <c r="F16" s="185"/>
      <c r="G16" s="185"/>
      <c r="H16" s="85">
        <f t="shared" si="0"/>
        <v>0</v>
      </c>
      <c r="I16" s="185"/>
      <c r="J16" s="185"/>
      <c r="K16" s="92">
        <f t="shared" si="1"/>
        <v>0</v>
      </c>
      <c r="L16" s="84">
        <f t="shared" si="2"/>
        <v>0</v>
      </c>
      <c r="M16" s="145">
        <f t="shared" si="3"/>
        <v>0</v>
      </c>
      <c r="N16" s="145">
        <f t="shared" si="4"/>
        <v>0</v>
      </c>
      <c r="O16" s="84">
        <f t="shared" si="5"/>
        <v>0</v>
      </c>
      <c r="P16" s="84">
        <f t="shared" si="6"/>
        <v>0</v>
      </c>
    </row>
    <row r="17" spans="1:16" ht="25.5" x14ac:dyDescent="0.2">
      <c r="A17" s="20">
        <v>5</v>
      </c>
      <c r="B17" s="20" t="s">
        <v>7</v>
      </c>
      <c r="C17" s="169" t="s">
        <v>101</v>
      </c>
      <c r="D17" s="84" t="str">
        <f>[1]apjomi!$D$20</f>
        <v>m²</v>
      </c>
      <c r="E17" s="149">
        <v>380</v>
      </c>
      <c r="F17" s="185"/>
      <c r="G17" s="185"/>
      <c r="H17" s="85">
        <f t="shared" si="0"/>
        <v>0</v>
      </c>
      <c r="I17" s="185"/>
      <c r="J17" s="185"/>
      <c r="K17" s="92">
        <f t="shared" si="1"/>
        <v>0</v>
      </c>
      <c r="L17" s="84">
        <f t="shared" si="2"/>
        <v>0</v>
      </c>
      <c r="M17" s="145">
        <f t="shared" si="3"/>
        <v>0</v>
      </c>
      <c r="N17" s="145">
        <f t="shared" si="4"/>
        <v>0</v>
      </c>
      <c r="O17" s="84">
        <f t="shared" si="5"/>
        <v>0</v>
      </c>
      <c r="P17" s="84">
        <f t="shared" si="6"/>
        <v>0</v>
      </c>
    </row>
    <row r="18" spans="1:16" ht="30" customHeight="1" x14ac:dyDescent="0.2">
      <c r="A18" s="20">
        <v>6</v>
      </c>
      <c r="B18" s="20" t="s">
        <v>7</v>
      </c>
      <c r="C18" s="175" t="s">
        <v>54</v>
      </c>
      <c r="D18" s="84" t="str">
        <f>[1]apjomi!$D$20</f>
        <v>m²</v>
      </c>
      <c r="E18" s="149">
        <v>380</v>
      </c>
      <c r="F18" s="185"/>
      <c r="G18" s="185"/>
      <c r="H18" s="85">
        <f t="shared" si="0"/>
        <v>0</v>
      </c>
      <c r="I18" s="185"/>
      <c r="J18" s="185"/>
      <c r="K18" s="92">
        <f t="shared" ref="K18:K23" si="7">SUM(H18:J18)</f>
        <v>0</v>
      </c>
      <c r="L18" s="84">
        <f t="shared" ref="L18:L23" si="8">ROUND(F18*E18,2)</f>
        <v>0</v>
      </c>
      <c r="M18" s="145">
        <f t="shared" ref="M18:M23" si="9">ROUND(H18*E18,2)</f>
        <v>0</v>
      </c>
      <c r="N18" s="145">
        <f t="shared" ref="N18:N23" si="10">ROUND(I18*E18,2)</f>
        <v>0</v>
      </c>
      <c r="O18" s="84">
        <f t="shared" ref="O18:O23" si="11">ROUND(J18*E18,2)</f>
        <v>0</v>
      </c>
      <c r="P18" s="84">
        <f t="shared" ref="P18:P23" si="12">SUM(M18:O18)</f>
        <v>0</v>
      </c>
    </row>
    <row r="19" spans="1:16" ht="38.25" x14ac:dyDescent="0.2">
      <c r="A19" s="20">
        <v>7</v>
      </c>
      <c r="B19" s="20" t="s">
        <v>7</v>
      </c>
      <c r="C19" s="168" t="s">
        <v>102</v>
      </c>
      <c r="D19" s="84" t="str">
        <f>[1]apjomi!$D$20</f>
        <v>m²</v>
      </c>
      <c r="E19" s="149">
        <v>910</v>
      </c>
      <c r="F19" s="185"/>
      <c r="G19" s="185"/>
      <c r="H19" s="85">
        <f t="shared" si="0"/>
        <v>0</v>
      </c>
      <c r="I19" s="185"/>
      <c r="J19" s="185"/>
      <c r="K19" s="92">
        <f t="shared" si="7"/>
        <v>0</v>
      </c>
      <c r="L19" s="84">
        <f t="shared" si="8"/>
        <v>0</v>
      </c>
      <c r="M19" s="145">
        <f t="shared" si="9"/>
        <v>0</v>
      </c>
      <c r="N19" s="145">
        <f t="shared" si="10"/>
        <v>0</v>
      </c>
      <c r="O19" s="84">
        <f t="shared" si="11"/>
        <v>0</v>
      </c>
      <c r="P19" s="84">
        <f t="shared" si="12"/>
        <v>0</v>
      </c>
    </row>
    <row r="20" spans="1:16" ht="25.5" x14ac:dyDescent="0.2">
      <c r="A20" s="20">
        <v>8</v>
      </c>
      <c r="B20" s="20" t="s">
        <v>7</v>
      </c>
      <c r="C20" s="170" t="s">
        <v>103</v>
      </c>
      <c r="D20" s="84" t="str">
        <f>[1]apjomi!$D$20</f>
        <v>m²</v>
      </c>
      <c r="E20" s="149">
        <v>910</v>
      </c>
      <c r="F20" s="185"/>
      <c r="G20" s="185"/>
      <c r="H20" s="85">
        <f t="shared" si="0"/>
        <v>0</v>
      </c>
      <c r="I20" s="185"/>
      <c r="J20" s="185"/>
      <c r="K20" s="92">
        <f t="shared" si="7"/>
        <v>0</v>
      </c>
      <c r="L20" s="84">
        <f t="shared" si="8"/>
        <v>0</v>
      </c>
      <c r="M20" s="145">
        <f t="shared" si="9"/>
        <v>0</v>
      </c>
      <c r="N20" s="145">
        <f t="shared" si="10"/>
        <v>0</v>
      </c>
      <c r="O20" s="84">
        <f t="shared" si="11"/>
        <v>0</v>
      </c>
      <c r="P20" s="84">
        <f t="shared" si="12"/>
        <v>0</v>
      </c>
    </row>
    <row r="21" spans="1:16" ht="25.5" x14ac:dyDescent="0.2">
      <c r="A21" s="20">
        <v>9</v>
      </c>
      <c r="B21" s="20" t="s">
        <v>7</v>
      </c>
      <c r="C21" s="170" t="s">
        <v>104</v>
      </c>
      <c r="D21" s="84" t="str">
        <f>[1]apjomi!$D$20</f>
        <v>m²</v>
      </c>
      <c r="E21" s="149">
        <v>910</v>
      </c>
      <c r="F21" s="185"/>
      <c r="G21" s="185"/>
      <c r="H21" s="85">
        <f t="shared" si="0"/>
        <v>0</v>
      </c>
      <c r="I21" s="185"/>
      <c r="J21" s="185"/>
      <c r="K21" s="92">
        <f t="shared" si="7"/>
        <v>0</v>
      </c>
      <c r="L21" s="84">
        <f t="shared" si="8"/>
        <v>0</v>
      </c>
      <c r="M21" s="145">
        <f t="shared" si="9"/>
        <v>0</v>
      </c>
      <c r="N21" s="145">
        <f t="shared" si="10"/>
        <v>0</v>
      </c>
      <c r="O21" s="84">
        <f t="shared" si="11"/>
        <v>0</v>
      </c>
      <c r="P21" s="84">
        <f t="shared" si="12"/>
        <v>0</v>
      </c>
    </row>
    <row r="22" spans="1:16" ht="25.5" x14ac:dyDescent="0.2">
      <c r="A22" s="20">
        <v>10</v>
      </c>
      <c r="B22" s="20" t="s">
        <v>7</v>
      </c>
      <c r="C22" s="169" t="s">
        <v>105</v>
      </c>
      <c r="D22" s="84" t="str">
        <f>[1]apjomi!$D$20</f>
        <v>m²</v>
      </c>
      <c r="E22" s="149">
        <v>910</v>
      </c>
      <c r="F22" s="185"/>
      <c r="G22" s="185"/>
      <c r="H22" s="85">
        <f t="shared" si="0"/>
        <v>0</v>
      </c>
      <c r="I22" s="185"/>
      <c r="J22" s="185"/>
      <c r="K22" s="92">
        <f t="shared" si="7"/>
        <v>0</v>
      </c>
      <c r="L22" s="84">
        <f t="shared" si="8"/>
        <v>0</v>
      </c>
      <c r="M22" s="145">
        <f t="shared" si="9"/>
        <v>0</v>
      </c>
      <c r="N22" s="145">
        <f t="shared" si="10"/>
        <v>0</v>
      </c>
      <c r="O22" s="84">
        <f t="shared" si="11"/>
        <v>0</v>
      </c>
      <c r="P22" s="84">
        <f t="shared" si="12"/>
        <v>0</v>
      </c>
    </row>
    <row r="23" spans="1:16" ht="38.25" x14ac:dyDescent="0.2">
      <c r="A23" s="20">
        <v>11</v>
      </c>
      <c r="B23" s="20" t="s">
        <v>7</v>
      </c>
      <c r="C23" s="170" t="s">
        <v>107</v>
      </c>
      <c r="D23" s="84" t="s">
        <v>0</v>
      </c>
      <c r="E23" s="149">
        <v>54</v>
      </c>
      <c r="F23" s="185"/>
      <c r="G23" s="185"/>
      <c r="H23" s="85">
        <f t="shared" si="0"/>
        <v>0</v>
      </c>
      <c r="I23" s="185"/>
      <c r="J23" s="185"/>
      <c r="K23" s="92">
        <f t="shared" si="7"/>
        <v>0</v>
      </c>
      <c r="L23" s="84">
        <f t="shared" si="8"/>
        <v>0</v>
      </c>
      <c r="M23" s="145">
        <f t="shared" si="9"/>
        <v>0</v>
      </c>
      <c r="N23" s="145">
        <f t="shared" si="10"/>
        <v>0</v>
      </c>
      <c r="O23" s="84">
        <f t="shared" si="11"/>
        <v>0</v>
      </c>
      <c r="P23" s="84">
        <f t="shared" si="12"/>
        <v>0</v>
      </c>
    </row>
    <row r="24" spans="1:16" x14ac:dyDescent="0.2">
      <c r="A24" s="20">
        <v>12</v>
      </c>
      <c r="B24" s="20" t="s">
        <v>7</v>
      </c>
      <c r="C24" s="170" t="s">
        <v>106</v>
      </c>
      <c r="D24" s="84" t="str">
        <f>[1]apjomi!$D$20</f>
        <v>m²</v>
      </c>
      <c r="E24" s="149">
        <v>461</v>
      </c>
      <c r="F24" s="185"/>
      <c r="G24" s="185"/>
      <c r="H24" s="85">
        <f t="shared" si="0"/>
        <v>0</v>
      </c>
      <c r="I24" s="185"/>
      <c r="J24" s="185"/>
      <c r="K24" s="92">
        <f>SUM(H24:J24)</f>
        <v>0</v>
      </c>
      <c r="L24" s="84">
        <f>ROUND(F24*E24,2)</f>
        <v>0</v>
      </c>
      <c r="M24" s="145">
        <f>ROUND(H24*E24,2)</f>
        <v>0</v>
      </c>
      <c r="N24" s="145">
        <f>ROUND(I24*E24,2)</f>
        <v>0</v>
      </c>
      <c r="O24" s="84">
        <f>ROUND(J24*E24,2)</f>
        <v>0</v>
      </c>
      <c r="P24" s="84">
        <f>SUM(M24:O24)</f>
        <v>0</v>
      </c>
    </row>
    <row r="25" spans="1:16" ht="25.5" x14ac:dyDescent="0.2">
      <c r="A25" s="20">
        <v>13</v>
      </c>
      <c r="B25" s="20" t="s">
        <v>7</v>
      </c>
      <c r="C25" s="174" t="s">
        <v>43</v>
      </c>
      <c r="D25" s="143" t="str">
        <f>[1]apjomi!$D$20</f>
        <v>m²</v>
      </c>
      <c r="E25" s="149">
        <v>287</v>
      </c>
      <c r="F25" s="185"/>
      <c r="G25" s="185"/>
      <c r="H25" s="85">
        <f t="shared" si="0"/>
        <v>0</v>
      </c>
      <c r="I25" s="185"/>
      <c r="J25" s="185"/>
      <c r="K25" s="92">
        <f t="shared" si="1"/>
        <v>0</v>
      </c>
      <c r="L25" s="146">
        <f t="shared" si="2"/>
        <v>0</v>
      </c>
      <c r="M25" s="147">
        <f t="shared" si="3"/>
        <v>0</v>
      </c>
      <c r="N25" s="147">
        <f t="shared" si="4"/>
        <v>0</v>
      </c>
      <c r="O25" s="146">
        <f t="shared" si="5"/>
        <v>0</v>
      </c>
      <c r="P25" s="146">
        <f t="shared" si="6"/>
        <v>0</v>
      </c>
    </row>
    <row r="26" spans="1:16" x14ac:dyDescent="0.2">
      <c r="A26" s="33"/>
      <c r="B26" s="86"/>
      <c r="C26" s="269" t="s">
        <v>58</v>
      </c>
      <c r="D26" s="270"/>
      <c r="E26" s="270"/>
      <c r="F26" s="270"/>
      <c r="G26" s="270"/>
      <c r="H26" s="270"/>
      <c r="I26" s="270"/>
      <c r="J26" s="270"/>
      <c r="K26" s="271"/>
      <c r="L26" s="34">
        <f>SUM(L13:L25)</f>
        <v>0</v>
      </c>
      <c r="M26" s="34">
        <f>SUM(M13:M25)</f>
        <v>0</v>
      </c>
      <c r="N26" s="34">
        <f>SUM(N13:N25)</f>
        <v>0</v>
      </c>
      <c r="O26" s="34">
        <f>SUM(O13:O25)</f>
        <v>0</v>
      </c>
      <c r="P26" s="34">
        <f>SUM(P13:P25)</f>
        <v>0</v>
      </c>
    </row>
    <row r="27" spans="1:16" ht="15" x14ac:dyDescent="0.25">
      <c r="A27" s="35"/>
      <c r="B27" s="104" t="s">
        <v>127</v>
      </c>
      <c r="C27" s="104"/>
      <c r="D27" s="104"/>
      <c r="E27" s="99"/>
      <c r="F27" s="104"/>
      <c r="G27" s="105"/>
      <c r="H27" s="104"/>
      <c r="K27" s="104"/>
      <c r="L27" s="104"/>
      <c r="M27" s="105"/>
    </row>
    <row r="28" spans="1:16" ht="15" x14ac:dyDescent="0.25">
      <c r="A28" s="35"/>
      <c r="B28" s="40"/>
      <c r="C28" s="40"/>
      <c r="D28" s="40"/>
      <c r="E28" s="40"/>
      <c r="F28" s="40"/>
      <c r="G28" s="105"/>
      <c r="H28" s="40"/>
      <c r="K28" s="40"/>
      <c r="L28" s="276"/>
      <c r="M28" s="277"/>
      <c r="N28" s="104"/>
      <c r="O28" s="99"/>
    </row>
    <row r="29" spans="1:16" ht="15" customHeight="1" x14ac:dyDescent="0.25">
      <c r="A29" s="37"/>
      <c r="B29" s="27"/>
      <c r="C29" s="99"/>
      <c r="D29" s="99"/>
      <c r="E29" s="99"/>
      <c r="F29" s="99"/>
      <c r="G29" s="99"/>
      <c r="H29" s="99"/>
      <c r="K29" s="99"/>
      <c r="L29" s="99"/>
      <c r="M29" s="99"/>
      <c r="N29" s="40"/>
      <c r="O29" s="99"/>
      <c r="P29" s="30"/>
    </row>
    <row r="30" spans="1:16" ht="15" x14ac:dyDescent="0.25">
      <c r="A30" s="106"/>
      <c r="B30" s="104"/>
      <c r="L30" s="104"/>
      <c r="N30" s="99"/>
      <c r="O30" s="99"/>
      <c r="P30" s="39"/>
    </row>
    <row r="31" spans="1:16" ht="15" customHeight="1" x14ac:dyDescent="0.25">
      <c r="A31" s="38"/>
      <c r="B31" s="104"/>
      <c r="L31" s="104"/>
      <c r="N31" s="99"/>
      <c r="O31" s="99"/>
      <c r="P31" s="39"/>
    </row>
    <row r="32" spans="1:16" ht="15" x14ac:dyDescent="0.25">
      <c r="B32" s="40"/>
      <c r="C32" s="99"/>
      <c r="D32" s="99"/>
      <c r="E32" s="99"/>
      <c r="F32" s="99"/>
      <c r="G32" s="99"/>
      <c r="H32" s="99"/>
      <c r="K32" s="99"/>
      <c r="L32" s="276"/>
      <c r="M32" s="277"/>
    </row>
    <row r="33" spans="1:16" ht="15" x14ac:dyDescent="0.25">
      <c r="B33" s="40"/>
      <c r="C33" s="99"/>
      <c r="D33" s="99"/>
      <c r="E33" s="99"/>
      <c r="F33" s="99"/>
      <c r="G33" s="99"/>
      <c r="H33" s="99"/>
      <c r="K33" s="99"/>
      <c r="L33" s="276"/>
      <c r="M33" s="277"/>
    </row>
    <row r="34" spans="1:16" x14ac:dyDescent="0.2">
      <c r="A34" s="80"/>
      <c r="B34" s="80"/>
      <c r="C34" s="31"/>
      <c r="D34" s="31"/>
      <c r="E34" s="78"/>
      <c r="F34" s="79"/>
      <c r="G34" s="79"/>
      <c r="H34" s="79"/>
      <c r="I34" s="79"/>
      <c r="J34" s="79"/>
      <c r="K34" s="81"/>
      <c r="L34" s="82"/>
      <c r="M34" s="82"/>
      <c r="N34" s="82"/>
      <c r="O34" s="82"/>
      <c r="P34" s="82"/>
    </row>
    <row r="35" spans="1:1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</sheetData>
  <mergeCells count="18">
    <mergeCell ref="L32:M32"/>
    <mergeCell ref="L10:P10"/>
    <mergeCell ref="L33:M33"/>
    <mergeCell ref="A1:P1"/>
    <mergeCell ref="A2:P2"/>
    <mergeCell ref="A3:P3"/>
    <mergeCell ref="A6:N6"/>
    <mergeCell ref="N7:O7"/>
    <mergeCell ref="A10:A11"/>
    <mergeCell ref="C10:C11"/>
    <mergeCell ref="L8:M8"/>
    <mergeCell ref="L9:P9"/>
    <mergeCell ref="A5:P5"/>
    <mergeCell ref="E10:E11"/>
    <mergeCell ref="F10:K10"/>
    <mergeCell ref="L28:M28"/>
    <mergeCell ref="C26:K26"/>
    <mergeCell ref="D10:D11"/>
  </mergeCells>
  <phoneticPr fontId="6" type="noConversion"/>
  <pageMargins left="0.75" right="0.75" top="1" bottom="1" header="0.5" footer="0.5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opLeftCell="A41" zoomScaleNormal="100" workbookViewId="0">
      <selection activeCell="U50" sqref="U50"/>
    </sheetView>
  </sheetViews>
  <sheetFormatPr defaultRowHeight="12.75" x14ac:dyDescent="0.2"/>
  <cols>
    <col min="1" max="1" width="4.7109375" customWidth="1"/>
    <col min="2" max="2" width="7.42578125" customWidth="1"/>
    <col min="3" max="3" width="26.42578125" customWidth="1"/>
    <col min="4" max="4" width="6.28515625" customWidth="1"/>
    <col min="5" max="5" width="6.140625" customWidth="1"/>
    <col min="6" max="6" width="5.85546875" customWidth="1"/>
    <col min="7" max="7" width="6.7109375" customWidth="1"/>
    <col min="8" max="8" width="5.7109375" customWidth="1"/>
    <col min="9" max="9" width="8.7109375" customWidth="1"/>
    <col min="10" max="10" width="7" customWidth="1"/>
    <col min="11" max="12" width="8.28515625" customWidth="1"/>
    <col min="13" max="13" width="9.28515625" customWidth="1"/>
    <col min="14" max="14" width="11.7109375" customWidth="1"/>
    <col min="15" max="15" width="9.28515625" customWidth="1"/>
    <col min="16" max="16" width="9.5703125" customWidth="1"/>
  </cols>
  <sheetData>
    <row r="1" spans="1:16" ht="15.75" x14ac:dyDescent="0.25">
      <c r="A1" s="272" t="s">
        <v>118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6" ht="15.75" x14ac:dyDescent="0.25">
      <c r="A2" s="272" t="s">
        <v>64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</row>
    <row r="3" spans="1:16" x14ac:dyDescent="0.2">
      <c r="A3" s="273" t="s">
        <v>4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</row>
    <row r="4" spans="1:16" ht="15.75" x14ac:dyDescent="0.25">
      <c r="A4" s="2" t="str">
        <f>'Lokala_1-1'!A4</f>
        <v>Būves nosaukums: Kanalizācijas tīklu izbūve Ganību ielā, Liepājā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  <c r="P4" s="3"/>
    </row>
    <row r="5" spans="1:16" ht="27.75" customHeight="1" x14ac:dyDescent="0.2">
      <c r="A5" s="274" t="str">
        <f>'Lokala_1-1'!A5</f>
        <v>Objekta nosaukums: Ūdensvada un kanalizācijas tīklu izbūve pa Ganību un Klaipēdas ielām, Liepājā     1.KĀRTA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89"/>
    </row>
    <row r="6" spans="1:16" ht="19.5" customHeight="1" x14ac:dyDescent="0.25">
      <c r="A6" s="225" t="str">
        <f>'Lokala_1-1'!A6</f>
        <v>Objekta adrese:  Ganību iela, Liepāja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3"/>
      <c r="P6" s="3"/>
    </row>
    <row r="7" spans="1:16" ht="15.75" x14ac:dyDescent="0.25">
      <c r="A7" s="5" t="s">
        <v>17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78"/>
      <c r="O7" s="278"/>
      <c r="P7" s="3"/>
    </row>
    <row r="8" spans="1:16" ht="15.75" x14ac:dyDescent="0.25">
      <c r="A8" s="6"/>
      <c r="B8" s="6"/>
      <c r="C8" s="6"/>
      <c r="D8" s="6"/>
      <c r="E8" s="7"/>
      <c r="F8" s="7"/>
      <c r="G8" s="4"/>
      <c r="H8" s="4"/>
      <c r="I8" s="4"/>
      <c r="J8" s="4"/>
      <c r="K8" s="7"/>
      <c r="L8" s="225" t="s">
        <v>24</v>
      </c>
      <c r="M8" s="225"/>
      <c r="N8" s="90">
        <f>P54</f>
        <v>0</v>
      </c>
      <c r="O8" s="91" t="s">
        <v>25</v>
      </c>
      <c r="P8" s="8"/>
    </row>
    <row r="9" spans="1:16" ht="15.75" x14ac:dyDescent="0.25">
      <c r="A9" s="107" t="str">
        <f>'Lokala_1-1'!A9</f>
        <v>Tāme sastādīta 2025.gada  tirgus cenās, pamatojoties uz būvprojekta rasējumiem.</v>
      </c>
      <c r="B9" s="107"/>
      <c r="C9" s="107"/>
      <c r="D9" s="108"/>
      <c r="E9" s="109"/>
      <c r="F9" s="109"/>
      <c r="G9" s="110"/>
      <c r="H9" s="110"/>
      <c r="I9" s="110"/>
      <c r="J9" s="110"/>
      <c r="K9" s="109"/>
      <c r="L9" s="267" t="s">
        <v>143</v>
      </c>
      <c r="M9" s="268"/>
      <c r="N9" s="268"/>
      <c r="O9" s="268"/>
      <c r="P9" s="268"/>
    </row>
    <row r="10" spans="1:16" ht="20.25" x14ac:dyDescent="0.3">
      <c r="A10" s="111"/>
      <c r="B10" s="111"/>
      <c r="C10" s="112"/>
      <c r="D10" s="113"/>
      <c r="E10" s="113"/>
      <c r="F10" s="113"/>
      <c r="G10" s="113"/>
      <c r="H10" s="113"/>
      <c r="I10" s="113"/>
      <c r="J10" s="113"/>
      <c r="K10" s="10"/>
      <c r="L10" s="11"/>
      <c r="M10" s="11"/>
      <c r="N10" s="11"/>
      <c r="O10" s="12"/>
      <c r="P10" s="9"/>
    </row>
    <row r="11" spans="1:16" x14ac:dyDescent="0.2">
      <c r="A11" s="281" t="s">
        <v>10</v>
      </c>
      <c r="B11" s="13"/>
      <c r="C11" s="281" t="s">
        <v>48</v>
      </c>
      <c r="D11" s="283" t="s">
        <v>5</v>
      </c>
      <c r="E11" s="285" t="s">
        <v>49</v>
      </c>
      <c r="F11" s="287" t="s">
        <v>2</v>
      </c>
      <c r="G11" s="288"/>
      <c r="H11" s="288"/>
      <c r="I11" s="288"/>
      <c r="J11" s="288"/>
      <c r="K11" s="289"/>
      <c r="L11" s="287" t="s">
        <v>3</v>
      </c>
      <c r="M11" s="288"/>
      <c r="N11" s="288"/>
      <c r="O11" s="288"/>
      <c r="P11" s="289"/>
    </row>
    <row r="12" spans="1:16" ht="69" customHeight="1" x14ac:dyDescent="0.2">
      <c r="A12" s="295"/>
      <c r="B12" s="14" t="s">
        <v>6</v>
      </c>
      <c r="C12" s="282"/>
      <c r="D12" s="284"/>
      <c r="E12" s="286"/>
      <c r="F12" s="15" t="s">
        <v>26</v>
      </c>
      <c r="G12" s="15" t="s">
        <v>27</v>
      </c>
      <c r="H12" s="16" t="s">
        <v>28</v>
      </c>
      <c r="I12" s="17" t="s">
        <v>45</v>
      </c>
      <c r="J12" s="17" t="s">
        <v>29</v>
      </c>
      <c r="K12" s="17" t="s">
        <v>30</v>
      </c>
      <c r="L12" s="15" t="s">
        <v>31</v>
      </c>
      <c r="M12" s="16" t="s">
        <v>32</v>
      </c>
      <c r="N12" s="17" t="s">
        <v>45</v>
      </c>
      <c r="O12" s="16" t="s">
        <v>33</v>
      </c>
      <c r="P12" s="16" t="s">
        <v>34</v>
      </c>
    </row>
    <row r="13" spans="1:16" x14ac:dyDescent="0.2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9">
        <v>6</v>
      </c>
      <c r="G13" s="19">
        <v>7</v>
      </c>
      <c r="H13" s="19">
        <v>8</v>
      </c>
      <c r="I13" s="18">
        <v>9</v>
      </c>
      <c r="J13" s="18">
        <v>10</v>
      </c>
      <c r="K13" s="18">
        <v>11</v>
      </c>
      <c r="L13" s="19">
        <v>12</v>
      </c>
      <c r="M13" s="19">
        <v>13</v>
      </c>
      <c r="N13" s="18">
        <v>14</v>
      </c>
      <c r="O13" s="19">
        <v>15</v>
      </c>
      <c r="P13" s="19">
        <v>16</v>
      </c>
    </row>
    <row r="14" spans="1:16" ht="15" customHeight="1" x14ac:dyDescent="0.25">
      <c r="A14" s="290" t="s">
        <v>55</v>
      </c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4"/>
    </row>
    <row r="15" spans="1:16" ht="63.75" x14ac:dyDescent="0.2">
      <c r="A15" s="124">
        <v>1</v>
      </c>
      <c r="B15" s="125" t="s">
        <v>92</v>
      </c>
      <c r="C15" s="157" t="s">
        <v>150</v>
      </c>
      <c r="D15" s="126" t="s">
        <v>0</v>
      </c>
      <c r="E15" s="158">
        <v>91</v>
      </c>
      <c r="F15" s="179"/>
      <c r="G15" s="179"/>
      <c r="H15" s="127">
        <f>ROUND(F15*G15,2)</f>
        <v>0</v>
      </c>
      <c r="I15" s="179"/>
      <c r="J15" s="180"/>
      <c r="K15" s="150">
        <f>SUM(H15:J15)</f>
        <v>0</v>
      </c>
      <c r="L15" s="150">
        <f>ROUND(F15*E15,2)</f>
        <v>0</v>
      </c>
      <c r="M15" s="151">
        <f>ROUND(H15*E15,2)</f>
        <v>0</v>
      </c>
      <c r="N15" s="151">
        <f>ROUND(I15*E15,2)</f>
        <v>0</v>
      </c>
      <c r="O15" s="150">
        <f>ROUND(J15*E15,2)</f>
        <v>0</v>
      </c>
      <c r="P15" s="150">
        <f>SUM(M15:O15)</f>
        <v>0</v>
      </c>
    </row>
    <row r="16" spans="1:16" ht="34.5" customHeight="1" x14ac:dyDescent="0.2">
      <c r="A16" s="124">
        <v>2</v>
      </c>
      <c r="B16" s="125" t="s">
        <v>93</v>
      </c>
      <c r="C16" s="159" t="s">
        <v>65</v>
      </c>
      <c r="D16" s="126" t="s">
        <v>0</v>
      </c>
      <c r="E16" s="158">
        <v>461</v>
      </c>
      <c r="F16" s="179"/>
      <c r="G16" s="179"/>
      <c r="H16" s="127">
        <f>ROUND(F16*G16,2)</f>
        <v>0</v>
      </c>
      <c r="I16" s="179"/>
      <c r="J16" s="180"/>
      <c r="K16" s="150">
        <f>SUM(H16:J16)</f>
        <v>0</v>
      </c>
      <c r="L16" s="150">
        <f>ROUND(F16*E16,2)</f>
        <v>0</v>
      </c>
      <c r="M16" s="151">
        <f>ROUND(H16*E16,2)</f>
        <v>0</v>
      </c>
      <c r="N16" s="151">
        <f>ROUND(I16*E16,2)</f>
        <v>0</v>
      </c>
      <c r="O16" s="150">
        <f>ROUND(J16*E16,2)</f>
        <v>0</v>
      </c>
      <c r="P16" s="150">
        <f>SUM(M16:O16)</f>
        <v>0</v>
      </c>
    </row>
    <row r="17" spans="1:17" ht="15" customHeight="1" x14ac:dyDescent="0.25">
      <c r="A17" s="290" t="s">
        <v>114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4"/>
    </row>
    <row r="18" spans="1:17" ht="64.5" customHeight="1" x14ac:dyDescent="0.2">
      <c r="A18" s="124">
        <v>3</v>
      </c>
      <c r="B18" s="125" t="s">
        <v>7</v>
      </c>
      <c r="C18" s="159" t="s">
        <v>66</v>
      </c>
      <c r="D18" s="126" t="s">
        <v>42</v>
      </c>
      <c r="E18" s="154">
        <v>1</v>
      </c>
      <c r="F18" s="179"/>
      <c r="G18" s="181"/>
      <c r="H18" s="127">
        <f>ROUND(F18*G18,2)</f>
        <v>0</v>
      </c>
      <c r="I18" s="180"/>
      <c r="J18" s="179"/>
      <c r="K18" s="150">
        <f>SUM(H18:J18)</f>
        <v>0</v>
      </c>
      <c r="L18" s="150">
        <f>ROUND(F18*E18,2)</f>
        <v>0</v>
      </c>
      <c r="M18" s="151">
        <f>ROUND(H18*E18,2)</f>
        <v>0</v>
      </c>
      <c r="N18" s="151">
        <f>ROUND(I18*E18,2)</f>
        <v>0</v>
      </c>
      <c r="O18" s="150">
        <f>ROUND(J18*E18,2)</f>
        <v>0</v>
      </c>
      <c r="P18" s="150">
        <f>SUM(M18:O18)</f>
        <v>0</v>
      </c>
    </row>
    <row r="19" spans="1:17" ht="101.25" customHeight="1" x14ac:dyDescent="0.2">
      <c r="A19" s="124">
        <v>4</v>
      </c>
      <c r="B19" s="125" t="s">
        <v>7</v>
      </c>
      <c r="C19" s="159" t="s">
        <v>161</v>
      </c>
      <c r="D19" s="126" t="s">
        <v>42</v>
      </c>
      <c r="E19" s="154">
        <v>1</v>
      </c>
      <c r="F19" s="179"/>
      <c r="G19" s="181"/>
      <c r="H19" s="127">
        <f>ROUND(F19*G19,2)</f>
        <v>0</v>
      </c>
      <c r="I19" s="180"/>
      <c r="J19" s="179"/>
      <c r="K19" s="150">
        <f>SUM(H19:J19)</f>
        <v>0</v>
      </c>
      <c r="L19" s="150">
        <f>ROUND(F19*E19,2)</f>
        <v>0</v>
      </c>
      <c r="M19" s="151">
        <f>ROUND(H19*E19,2)</f>
        <v>0</v>
      </c>
      <c r="N19" s="151">
        <f>ROUND(I19*E19,2)</f>
        <v>0</v>
      </c>
      <c r="O19" s="150">
        <f>ROUND(J19*E19,2)</f>
        <v>0</v>
      </c>
      <c r="P19" s="150">
        <f>SUM(M19:O19)</f>
        <v>0</v>
      </c>
    </row>
    <row r="20" spans="1:17" ht="156" customHeight="1" x14ac:dyDescent="0.2">
      <c r="A20" s="124">
        <v>5</v>
      </c>
      <c r="B20" s="125" t="s">
        <v>7</v>
      </c>
      <c r="C20" s="160" t="s">
        <v>113</v>
      </c>
      <c r="D20" s="59" t="s">
        <v>42</v>
      </c>
      <c r="E20" s="153">
        <v>1</v>
      </c>
      <c r="F20" s="179"/>
      <c r="G20" s="179"/>
      <c r="H20" s="127">
        <f>ROUND(F20*G20,2)</f>
        <v>0</v>
      </c>
      <c r="I20" s="179"/>
      <c r="J20" s="180"/>
      <c r="K20" s="150">
        <f>SUM(H20:J20)</f>
        <v>0</v>
      </c>
      <c r="L20" s="150">
        <f>ROUND(F20*E20,2)</f>
        <v>0</v>
      </c>
      <c r="M20" s="151">
        <f>ROUND(H20*E20,2)</f>
        <v>0</v>
      </c>
      <c r="N20" s="151">
        <f>ROUND(I20*E20,2)</f>
        <v>0</v>
      </c>
      <c r="O20" s="150">
        <f>ROUND(J20*E20,2)</f>
        <v>0</v>
      </c>
      <c r="P20" s="150">
        <f>SUM(M20:O20)</f>
        <v>0</v>
      </c>
    </row>
    <row r="21" spans="1:17" ht="36" customHeight="1" x14ac:dyDescent="0.2">
      <c r="A21" s="124">
        <v>6</v>
      </c>
      <c r="B21" s="125" t="s">
        <v>7</v>
      </c>
      <c r="C21" s="159" t="s">
        <v>108</v>
      </c>
      <c r="D21" s="59" t="s">
        <v>42</v>
      </c>
      <c r="E21" s="153">
        <v>1</v>
      </c>
      <c r="F21" s="179"/>
      <c r="G21" s="179"/>
      <c r="H21" s="127">
        <f>ROUND(F21*G21,2)</f>
        <v>0</v>
      </c>
      <c r="I21" s="179"/>
      <c r="J21" s="180"/>
      <c r="K21" s="150">
        <f>SUM(H21:J21)</f>
        <v>0</v>
      </c>
      <c r="L21" s="150">
        <f>ROUND(F21*E21,2)</f>
        <v>0</v>
      </c>
      <c r="M21" s="151">
        <f>ROUND(H21*E21,2)</f>
        <v>0</v>
      </c>
      <c r="N21" s="151">
        <f>ROUND(I21*E21,2)</f>
        <v>0</v>
      </c>
      <c r="O21" s="150">
        <f>ROUND(J21*E21,2)</f>
        <v>0</v>
      </c>
      <c r="P21" s="150">
        <f>SUM(M21:O21)</f>
        <v>0</v>
      </c>
    </row>
    <row r="22" spans="1:17" ht="54.75" customHeight="1" x14ac:dyDescent="0.2">
      <c r="A22" s="124">
        <v>7</v>
      </c>
      <c r="B22" s="125" t="s">
        <v>7</v>
      </c>
      <c r="C22" s="160" t="s">
        <v>109</v>
      </c>
      <c r="D22" s="59" t="s">
        <v>42</v>
      </c>
      <c r="E22" s="153">
        <v>1</v>
      </c>
      <c r="F22" s="179"/>
      <c r="G22" s="179"/>
      <c r="H22" s="127">
        <f>ROUND(F22*G22,2)</f>
        <v>0</v>
      </c>
      <c r="I22" s="179"/>
      <c r="J22" s="180"/>
      <c r="K22" s="150">
        <f>SUM(H22:J22)</f>
        <v>0</v>
      </c>
      <c r="L22" s="150">
        <f>ROUND(F22*E22,2)</f>
        <v>0</v>
      </c>
      <c r="M22" s="151">
        <f>ROUND(H22*E22,2)</f>
        <v>0</v>
      </c>
      <c r="N22" s="151">
        <f>ROUND(I22*E22,2)</f>
        <v>0</v>
      </c>
      <c r="O22" s="150">
        <f>ROUND(J22*E22,2)</f>
        <v>0</v>
      </c>
      <c r="P22" s="150">
        <f>SUM(M22:O22)</f>
        <v>0</v>
      </c>
    </row>
    <row r="23" spans="1:17" ht="15" customHeight="1" x14ac:dyDescent="0.25">
      <c r="A23" s="290" t="s">
        <v>57</v>
      </c>
      <c r="B23" s="291"/>
      <c r="C23" s="291"/>
      <c r="D23" s="291"/>
      <c r="E23" s="291"/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2"/>
    </row>
    <row r="24" spans="1:17" ht="18" customHeight="1" x14ac:dyDescent="0.2">
      <c r="A24" s="124">
        <v>8</v>
      </c>
      <c r="B24" s="125" t="s">
        <v>7</v>
      </c>
      <c r="C24" s="174" t="s">
        <v>59</v>
      </c>
      <c r="D24" s="59" t="s">
        <v>1</v>
      </c>
      <c r="E24" s="153">
        <v>2</v>
      </c>
      <c r="F24" s="179"/>
      <c r="G24" s="179"/>
      <c r="H24" s="127">
        <f>ROUND(F24*G24,2)</f>
        <v>0</v>
      </c>
      <c r="I24" s="179"/>
      <c r="J24" s="180"/>
      <c r="K24" s="150">
        <f>SUM(H24:J24)</f>
        <v>0</v>
      </c>
      <c r="L24" s="150">
        <f>ROUND(F24*E24,2)</f>
        <v>0</v>
      </c>
      <c r="M24" s="151">
        <f>ROUND(H24*E24,2)</f>
        <v>0</v>
      </c>
      <c r="N24" s="151">
        <f>ROUND(I24*E24,2)</f>
        <v>0</v>
      </c>
      <c r="O24" s="150">
        <f>ROUND(J24*E24,2)</f>
        <v>0</v>
      </c>
      <c r="P24" s="150">
        <f>SUM(M24:O24)</f>
        <v>0</v>
      </c>
    </row>
    <row r="25" spans="1:17" ht="25.5" x14ac:dyDescent="0.2">
      <c r="A25" s="124">
        <v>9</v>
      </c>
      <c r="B25" s="125" t="s">
        <v>7</v>
      </c>
      <c r="C25" s="161" t="s">
        <v>67</v>
      </c>
      <c r="D25" s="59" t="s">
        <v>1</v>
      </c>
      <c r="E25" s="153">
        <v>2</v>
      </c>
      <c r="F25" s="179"/>
      <c r="G25" s="179"/>
      <c r="H25" s="127">
        <f>ROUND(F25*G25,2)</f>
        <v>0</v>
      </c>
      <c r="I25" s="179"/>
      <c r="J25" s="180"/>
      <c r="K25" s="150">
        <f>SUM(H25:J25)</f>
        <v>0</v>
      </c>
      <c r="L25" s="150">
        <f>ROUND(F25*E25,2)</f>
        <v>0</v>
      </c>
      <c r="M25" s="151">
        <f>ROUND(H25*E25,2)</f>
        <v>0</v>
      </c>
      <c r="N25" s="151">
        <f>ROUND(I25*E25,2)</f>
        <v>0</v>
      </c>
      <c r="O25" s="150">
        <f>ROUND(J25*E25,2)</f>
        <v>0</v>
      </c>
      <c r="P25" s="150">
        <f>SUM(M25:O25)</f>
        <v>0</v>
      </c>
    </row>
    <row r="26" spans="1:17" ht="25.5" x14ac:dyDescent="0.2">
      <c r="A26" s="124">
        <v>10</v>
      </c>
      <c r="B26" s="125" t="s">
        <v>7</v>
      </c>
      <c r="C26" s="161" t="s">
        <v>68</v>
      </c>
      <c r="D26" s="59" t="s">
        <v>1</v>
      </c>
      <c r="E26" s="153">
        <v>4</v>
      </c>
      <c r="F26" s="179"/>
      <c r="G26" s="179"/>
      <c r="H26" s="127">
        <f>ROUND(F26*G26,2)</f>
        <v>0</v>
      </c>
      <c r="I26" s="179"/>
      <c r="J26" s="180"/>
      <c r="K26" s="150">
        <f>SUM(H26:J26)</f>
        <v>0</v>
      </c>
      <c r="L26" s="150">
        <f>ROUND(F26*E26,2)</f>
        <v>0</v>
      </c>
      <c r="M26" s="151">
        <f>ROUND(H26*E26,2)</f>
        <v>0</v>
      </c>
      <c r="N26" s="151">
        <f>ROUND(I26*E26,2)</f>
        <v>0</v>
      </c>
      <c r="O26" s="150">
        <f>ROUND(J26*E26,2)</f>
        <v>0</v>
      </c>
      <c r="P26" s="150">
        <f>SUM(M26:O26)</f>
        <v>0</v>
      </c>
    </row>
    <row r="27" spans="1:17" ht="25.5" x14ac:dyDescent="0.2">
      <c r="A27" s="124">
        <v>11</v>
      </c>
      <c r="B27" s="125" t="s">
        <v>7</v>
      </c>
      <c r="C27" s="161" t="s">
        <v>69</v>
      </c>
      <c r="D27" s="59" t="s">
        <v>1</v>
      </c>
      <c r="E27" s="153">
        <v>1</v>
      </c>
      <c r="F27" s="179"/>
      <c r="G27" s="179"/>
      <c r="H27" s="127">
        <f>ROUND(F27*G27,2)</f>
        <v>0</v>
      </c>
      <c r="I27" s="179"/>
      <c r="J27" s="180"/>
      <c r="K27" s="150">
        <f>SUM(H27:J27)</f>
        <v>0</v>
      </c>
      <c r="L27" s="150">
        <f>ROUND(F27*E27,2)</f>
        <v>0</v>
      </c>
      <c r="M27" s="151">
        <f>ROUND(H27*E27,2)</f>
        <v>0</v>
      </c>
      <c r="N27" s="151">
        <f>ROUND(I27*E27,2)</f>
        <v>0</v>
      </c>
      <c r="O27" s="150">
        <f>ROUND(J27*E27,2)</f>
        <v>0</v>
      </c>
      <c r="P27" s="150">
        <f>SUM(M27:O27)</f>
        <v>0</v>
      </c>
    </row>
    <row r="28" spans="1:17" ht="25.5" x14ac:dyDescent="0.2">
      <c r="A28" s="124">
        <v>12</v>
      </c>
      <c r="B28" s="125" t="s">
        <v>7</v>
      </c>
      <c r="C28" s="161" t="s">
        <v>70</v>
      </c>
      <c r="D28" s="59" t="s">
        <v>1</v>
      </c>
      <c r="E28" s="153">
        <v>2</v>
      </c>
      <c r="F28" s="179"/>
      <c r="G28" s="179"/>
      <c r="H28" s="127">
        <f>ROUND(F28*G28,2)</f>
        <v>0</v>
      </c>
      <c r="I28" s="179"/>
      <c r="J28" s="180"/>
      <c r="K28" s="150">
        <f>SUM(H28:J28)</f>
        <v>0</v>
      </c>
      <c r="L28" s="150">
        <f>ROUND(F28*E28,2)</f>
        <v>0</v>
      </c>
      <c r="M28" s="151">
        <f>ROUND(H28*E28,2)</f>
        <v>0</v>
      </c>
      <c r="N28" s="151">
        <f>ROUND(I28*E28,2)</f>
        <v>0</v>
      </c>
      <c r="O28" s="150">
        <f>ROUND(J28*E28,2)</f>
        <v>0</v>
      </c>
      <c r="P28" s="150">
        <f>SUM(M28:O28)</f>
        <v>0</v>
      </c>
    </row>
    <row r="29" spans="1:17" ht="15" customHeight="1" x14ac:dyDescent="0.25">
      <c r="A29" s="290" t="s">
        <v>56</v>
      </c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1"/>
      <c r="P29" s="292"/>
    </row>
    <row r="30" spans="1:17" ht="51" x14ac:dyDescent="0.2">
      <c r="A30" s="130">
        <v>13</v>
      </c>
      <c r="B30" s="130" t="s">
        <v>7</v>
      </c>
      <c r="C30" s="162" t="s">
        <v>71</v>
      </c>
      <c r="D30" s="132" t="s">
        <v>20</v>
      </c>
      <c r="E30" s="128">
        <v>6</v>
      </c>
      <c r="F30" s="182"/>
      <c r="G30" s="179"/>
      <c r="H30" s="127">
        <f t="shared" ref="H30:H53" si="0">ROUND(F30*G30,2)</f>
        <v>0</v>
      </c>
      <c r="I30" s="182"/>
      <c r="J30" s="183"/>
      <c r="K30" s="118">
        <f t="shared" ref="K30:K47" si="1">SUM(H30:J30)</f>
        <v>0</v>
      </c>
      <c r="L30" s="118">
        <f t="shared" ref="L30:L53" si="2">ROUND(F30*E30,2)</f>
        <v>0</v>
      </c>
      <c r="M30" s="152">
        <f t="shared" ref="M30:M53" si="3">ROUND(H30*E30,2)</f>
        <v>0</v>
      </c>
      <c r="N30" s="152">
        <f t="shared" ref="N30:N53" si="4">ROUND(I30*E30,2)</f>
        <v>0</v>
      </c>
      <c r="O30" s="118">
        <f t="shared" ref="O30:O53" si="5">ROUND(J30*E30,2)</f>
        <v>0</v>
      </c>
      <c r="P30" s="118">
        <f t="shared" ref="P30:P53" si="6">SUM(M30:O30)</f>
        <v>0</v>
      </c>
      <c r="Q30" s="99"/>
    </row>
    <row r="31" spans="1:17" ht="51" x14ac:dyDescent="0.2">
      <c r="A31" s="130">
        <v>14</v>
      </c>
      <c r="B31" s="130" t="s">
        <v>7</v>
      </c>
      <c r="C31" s="162" t="s">
        <v>72</v>
      </c>
      <c r="D31" s="132" t="s">
        <v>20</v>
      </c>
      <c r="E31" s="129">
        <v>3</v>
      </c>
      <c r="F31" s="182"/>
      <c r="G31" s="179"/>
      <c r="H31" s="127">
        <f t="shared" si="0"/>
        <v>0</v>
      </c>
      <c r="I31" s="182"/>
      <c r="J31" s="183"/>
      <c r="K31" s="118">
        <f t="shared" si="1"/>
        <v>0</v>
      </c>
      <c r="L31" s="118">
        <f t="shared" si="2"/>
        <v>0</v>
      </c>
      <c r="M31" s="152">
        <f t="shared" si="3"/>
        <v>0</v>
      </c>
      <c r="N31" s="152">
        <f t="shared" si="4"/>
        <v>0</v>
      </c>
      <c r="O31" s="118">
        <f t="shared" si="5"/>
        <v>0</v>
      </c>
      <c r="P31" s="118">
        <f t="shared" si="6"/>
        <v>0</v>
      </c>
    </row>
    <row r="32" spans="1:17" ht="25.5" x14ac:dyDescent="0.2">
      <c r="A32" s="130">
        <v>15</v>
      </c>
      <c r="B32" s="130" t="s">
        <v>7</v>
      </c>
      <c r="C32" s="162" t="s">
        <v>73</v>
      </c>
      <c r="D32" s="132" t="s">
        <v>20</v>
      </c>
      <c r="E32" s="129">
        <v>8</v>
      </c>
      <c r="F32" s="182"/>
      <c r="G32" s="179"/>
      <c r="H32" s="127">
        <f t="shared" si="0"/>
        <v>0</v>
      </c>
      <c r="I32" s="182"/>
      <c r="J32" s="183"/>
      <c r="K32" s="118">
        <f t="shared" si="1"/>
        <v>0</v>
      </c>
      <c r="L32" s="118">
        <f t="shared" si="2"/>
        <v>0</v>
      </c>
      <c r="M32" s="152">
        <f t="shared" si="3"/>
        <v>0</v>
      </c>
      <c r="N32" s="152">
        <f t="shared" si="4"/>
        <v>0</v>
      </c>
      <c r="O32" s="118">
        <f t="shared" si="5"/>
        <v>0</v>
      </c>
      <c r="P32" s="118">
        <f t="shared" si="6"/>
        <v>0</v>
      </c>
    </row>
    <row r="33" spans="1:16" ht="25.5" x14ac:dyDescent="0.2">
      <c r="A33" s="130">
        <v>16</v>
      </c>
      <c r="B33" s="130" t="s">
        <v>7</v>
      </c>
      <c r="C33" s="163" t="s">
        <v>74</v>
      </c>
      <c r="D33" s="132" t="s">
        <v>20</v>
      </c>
      <c r="E33" s="129">
        <v>1</v>
      </c>
      <c r="F33" s="182"/>
      <c r="G33" s="179"/>
      <c r="H33" s="127">
        <f t="shared" si="0"/>
        <v>0</v>
      </c>
      <c r="I33" s="182"/>
      <c r="J33" s="183"/>
      <c r="K33" s="118">
        <f t="shared" si="1"/>
        <v>0</v>
      </c>
      <c r="L33" s="118">
        <f t="shared" si="2"/>
        <v>0</v>
      </c>
      <c r="M33" s="152">
        <f t="shared" si="3"/>
        <v>0</v>
      </c>
      <c r="N33" s="152">
        <f t="shared" si="4"/>
        <v>0</v>
      </c>
      <c r="O33" s="118">
        <f t="shared" si="5"/>
        <v>0</v>
      </c>
      <c r="P33" s="118">
        <f t="shared" si="6"/>
        <v>0</v>
      </c>
    </row>
    <row r="34" spans="1:16" ht="25.5" x14ac:dyDescent="0.2">
      <c r="A34" s="130">
        <v>17</v>
      </c>
      <c r="B34" s="130" t="s">
        <v>7</v>
      </c>
      <c r="C34" s="164" t="s">
        <v>75</v>
      </c>
      <c r="D34" s="132" t="s">
        <v>20</v>
      </c>
      <c r="E34" s="129">
        <v>1</v>
      </c>
      <c r="F34" s="182"/>
      <c r="G34" s="179"/>
      <c r="H34" s="127">
        <f t="shared" si="0"/>
        <v>0</v>
      </c>
      <c r="I34" s="182"/>
      <c r="J34" s="183"/>
      <c r="K34" s="118">
        <f t="shared" si="1"/>
        <v>0</v>
      </c>
      <c r="L34" s="118">
        <f t="shared" si="2"/>
        <v>0</v>
      </c>
      <c r="M34" s="152">
        <f t="shared" si="3"/>
        <v>0</v>
      </c>
      <c r="N34" s="152">
        <f t="shared" si="4"/>
        <v>0</v>
      </c>
      <c r="O34" s="118">
        <f t="shared" si="5"/>
        <v>0</v>
      </c>
      <c r="P34" s="118">
        <f t="shared" si="6"/>
        <v>0</v>
      </c>
    </row>
    <row r="35" spans="1:16" ht="25.5" x14ac:dyDescent="0.2">
      <c r="A35" s="130">
        <v>18</v>
      </c>
      <c r="B35" s="130" t="s">
        <v>7</v>
      </c>
      <c r="C35" s="163" t="s">
        <v>76</v>
      </c>
      <c r="D35" s="132" t="s">
        <v>20</v>
      </c>
      <c r="E35" s="129">
        <v>1</v>
      </c>
      <c r="F35" s="182"/>
      <c r="G35" s="179"/>
      <c r="H35" s="127">
        <f t="shared" si="0"/>
        <v>0</v>
      </c>
      <c r="I35" s="182"/>
      <c r="J35" s="183"/>
      <c r="K35" s="118">
        <f t="shared" si="1"/>
        <v>0</v>
      </c>
      <c r="L35" s="118">
        <f t="shared" si="2"/>
        <v>0</v>
      </c>
      <c r="M35" s="152">
        <f t="shared" si="3"/>
        <v>0</v>
      </c>
      <c r="N35" s="152">
        <f t="shared" si="4"/>
        <v>0</v>
      </c>
      <c r="O35" s="118">
        <f t="shared" si="5"/>
        <v>0</v>
      </c>
      <c r="P35" s="118">
        <f t="shared" si="6"/>
        <v>0</v>
      </c>
    </row>
    <row r="36" spans="1:16" ht="25.5" x14ac:dyDescent="0.2">
      <c r="A36" s="130">
        <v>19</v>
      </c>
      <c r="B36" s="130" t="s">
        <v>7</v>
      </c>
      <c r="C36" s="163" t="s">
        <v>77</v>
      </c>
      <c r="D36" s="132" t="s">
        <v>20</v>
      </c>
      <c r="E36" s="129">
        <v>1</v>
      </c>
      <c r="F36" s="182"/>
      <c r="G36" s="179"/>
      <c r="H36" s="127">
        <f t="shared" si="0"/>
        <v>0</v>
      </c>
      <c r="I36" s="182"/>
      <c r="J36" s="183"/>
      <c r="K36" s="118">
        <f t="shared" si="1"/>
        <v>0</v>
      </c>
      <c r="L36" s="118">
        <f t="shared" si="2"/>
        <v>0</v>
      </c>
      <c r="M36" s="152">
        <f t="shared" si="3"/>
        <v>0</v>
      </c>
      <c r="N36" s="152">
        <f t="shared" si="4"/>
        <v>0</v>
      </c>
      <c r="O36" s="118">
        <f t="shared" si="5"/>
        <v>0</v>
      </c>
      <c r="P36" s="118">
        <f t="shared" si="6"/>
        <v>0</v>
      </c>
    </row>
    <row r="37" spans="1:16" ht="25.5" x14ac:dyDescent="0.2">
      <c r="A37" s="130">
        <v>20</v>
      </c>
      <c r="B37" s="130" t="s">
        <v>7</v>
      </c>
      <c r="C37" s="163" t="s">
        <v>78</v>
      </c>
      <c r="D37" s="132" t="s">
        <v>20</v>
      </c>
      <c r="E37" s="129">
        <v>2</v>
      </c>
      <c r="F37" s="182"/>
      <c r="G37" s="179"/>
      <c r="H37" s="127">
        <f t="shared" si="0"/>
        <v>0</v>
      </c>
      <c r="I37" s="182"/>
      <c r="J37" s="183"/>
      <c r="K37" s="118">
        <f t="shared" si="1"/>
        <v>0</v>
      </c>
      <c r="L37" s="118">
        <f t="shared" si="2"/>
        <v>0</v>
      </c>
      <c r="M37" s="152">
        <f t="shared" si="3"/>
        <v>0</v>
      </c>
      <c r="N37" s="152">
        <f t="shared" si="4"/>
        <v>0</v>
      </c>
      <c r="O37" s="118">
        <f t="shared" si="5"/>
        <v>0</v>
      </c>
      <c r="P37" s="118">
        <f t="shared" si="6"/>
        <v>0</v>
      </c>
    </row>
    <row r="38" spans="1:16" ht="31.5" x14ac:dyDescent="0.25">
      <c r="A38" s="130">
        <v>21</v>
      </c>
      <c r="B38" s="130" t="s">
        <v>7</v>
      </c>
      <c r="C38" s="69" t="s">
        <v>79</v>
      </c>
      <c r="D38" s="132" t="s">
        <v>20</v>
      </c>
      <c r="E38" s="129">
        <v>1</v>
      </c>
      <c r="F38" s="182"/>
      <c r="G38" s="179"/>
      <c r="H38" s="127">
        <f t="shared" si="0"/>
        <v>0</v>
      </c>
      <c r="I38" s="182"/>
      <c r="J38" s="183"/>
      <c r="K38" s="118">
        <f t="shared" si="1"/>
        <v>0</v>
      </c>
      <c r="L38" s="118">
        <f t="shared" si="2"/>
        <v>0</v>
      </c>
      <c r="M38" s="152">
        <f t="shared" si="3"/>
        <v>0</v>
      </c>
      <c r="N38" s="152">
        <f t="shared" si="4"/>
        <v>0</v>
      </c>
      <c r="O38" s="118">
        <f t="shared" si="5"/>
        <v>0</v>
      </c>
      <c r="P38" s="118">
        <f t="shared" si="6"/>
        <v>0</v>
      </c>
    </row>
    <row r="39" spans="1:16" ht="25.5" x14ac:dyDescent="0.2">
      <c r="A39" s="130">
        <v>22</v>
      </c>
      <c r="B39" s="130" t="s">
        <v>7</v>
      </c>
      <c r="C39" s="165" t="s">
        <v>80</v>
      </c>
      <c r="D39" s="132" t="s">
        <v>20</v>
      </c>
      <c r="E39" s="129">
        <v>1</v>
      </c>
      <c r="F39" s="182"/>
      <c r="G39" s="179"/>
      <c r="H39" s="127">
        <f t="shared" si="0"/>
        <v>0</v>
      </c>
      <c r="I39" s="182"/>
      <c r="J39" s="183"/>
      <c r="K39" s="118">
        <f t="shared" si="1"/>
        <v>0</v>
      </c>
      <c r="L39" s="118">
        <f t="shared" si="2"/>
        <v>0</v>
      </c>
      <c r="M39" s="152">
        <f t="shared" si="3"/>
        <v>0</v>
      </c>
      <c r="N39" s="152">
        <f t="shared" si="4"/>
        <v>0</v>
      </c>
      <c r="O39" s="118">
        <f t="shared" si="5"/>
        <v>0</v>
      </c>
      <c r="P39" s="118">
        <f t="shared" si="6"/>
        <v>0</v>
      </c>
    </row>
    <row r="40" spans="1:16" ht="25.5" x14ac:dyDescent="0.2">
      <c r="A40" s="130">
        <v>23</v>
      </c>
      <c r="B40" s="130" t="s">
        <v>7</v>
      </c>
      <c r="C40" s="165" t="s">
        <v>81</v>
      </c>
      <c r="D40" s="132" t="s">
        <v>20</v>
      </c>
      <c r="E40" s="129">
        <v>1</v>
      </c>
      <c r="F40" s="182"/>
      <c r="G40" s="179"/>
      <c r="H40" s="127">
        <f t="shared" si="0"/>
        <v>0</v>
      </c>
      <c r="I40" s="182"/>
      <c r="J40" s="183"/>
      <c r="K40" s="118">
        <f t="shared" si="1"/>
        <v>0</v>
      </c>
      <c r="L40" s="118">
        <f t="shared" si="2"/>
        <v>0</v>
      </c>
      <c r="M40" s="152">
        <f t="shared" si="3"/>
        <v>0</v>
      </c>
      <c r="N40" s="152">
        <f t="shared" si="4"/>
        <v>0</v>
      </c>
      <c r="O40" s="118">
        <f t="shared" si="5"/>
        <v>0</v>
      </c>
      <c r="P40" s="118">
        <f t="shared" si="6"/>
        <v>0</v>
      </c>
    </row>
    <row r="41" spans="1:16" ht="25.5" x14ac:dyDescent="0.2">
      <c r="A41" s="130">
        <v>24</v>
      </c>
      <c r="B41" s="130" t="s">
        <v>7</v>
      </c>
      <c r="C41" s="162" t="s">
        <v>82</v>
      </c>
      <c r="D41" s="132" t="s">
        <v>20</v>
      </c>
      <c r="E41" s="129">
        <v>1</v>
      </c>
      <c r="F41" s="182"/>
      <c r="G41" s="179"/>
      <c r="H41" s="127">
        <f t="shared" si="0"/>
        <v>0</v>
      </c>
      <c r="I41" s="182"/>
      <c r="J41" s="183"/>
      <c r="K41" s="118">
        <f t="shared" si="1"/>
        <v>0</v>
      </c>
      <c r="L41" s="118">
        <f t="shared" si="2"/>
        <v>0</v>
      </c>
      <c r="M41" s="152">
        <f t="shared" si="3"/>
        <v>0</v>
      </c>
      <c r="N41" s="152">
        <f t="shared" si="4"/>
        <v>0</v>
      </c>
      <c r="O41" s="118">
        <f t="shared" si="5"/>
        <v>0</v>
      </c>
      <c r="P41" s="118">
        <f t="shared" si="6"/>
        <v>0</v>
      </c>
    </row>
    <row r="42" spans="1:16" ht="25.5" x14ac:dyDescent="0.2">
      <c r="A42" s="130">
        <v>25</v>
      </c>
      <c r="B42" s="130" t="s">
        <v>7</v>
      </c>
      <c r="C42" s="162" t="s">
        <v>83</v>
      </c>
      <c r="D42" s="132" t="s">
        <v>20</v>
      </c>
      <c r="E42" s="129">
        <v>1</v>
      </c>
      <c r="F42" s="182"/>
      <c r="G42" s="179"/>
      <c r="H42" s="127">
        <f t="shared" si="0"/>
        <v>0</v>
      </c>
      <c r="I42" s="182"/>
      <c r="J42" s="183"/>
      <c r="K42" s="118">
        <f t="shared" si="1"/>
        <v>0</v>
      </c>
      <c r="L42" s="118">
        <f t="shared" si="2"/>
        <v>0</v>
      </c>
      <c r="M42" s="152">
        <f t="shared" si="3"/>
        <v>0</v>
      </c>
      <c r="N42" s="152">
        <f t="shared" si="4"/>
        <v>0</v>
      </c>
      <c r="O42" s="118">
        <f t="shared" si="5"/>
        <v>0</v>
      </c>
      <c r="P42" s="118">
        <f t="shared" si="6"/>
        <v>0</v>
      </c>
    </row>
    <row r="43" spans="1:16" ht="25.5" x14ac:dyDescent="0.2">
      <c r="A43" s="130">
        <v>26</v>
      </c>
      <c r="B43" s="130" t="s">
        <v>7</v>
      </c>
      <c r="C43" s="162" t="s">
        <v>84</v>
      </c>
      <c r="D43" s="132" t="s">
        <v>20</v>
      </c>
      <c r="E43" s="129">
        <v>1</v>
      </c>
      <c r="F43" s="182"/>
      <c r="G43" s="179"/>
      <c r="H43" s="127">
        <f t="shared" si="0"/>
        <v>0</v>
      </c>
      <c r="I43" s="182"/>
      <c r="J43" s="183"/>
      <c r="K43" s="118">
        <f t="shared" si="1"/>
        <v>0</v>
      </c>
      <c r="L43" s="118">
        <f t="shared" si="2"/>
        <v>0</v>
      </c>
      <c r="M43" s="152">
        <f t="shared" si="3"/>
        <v>0</v>
      </c>
      <c r="N43" s="152">
        <f t="shared" si="4"/>
        <v>0</v>
      </c>
      <c r="O43" s="118">
        <f t="shared" si="5"/>
        <v>0</v>
      </c>
      <c r="P43" s="118">
        <f t="shared" si="6"/>
        <v>0</v>
      </c>
    </row>
    <row r="44" spans="1:16" ht="25.5" x14ac:dyDescent="0.2">
      <c r="A44" s="130">
        <v>27</v>
      </c>
      <c r="B44" s="130" t="s">
        <v>7</v>
      </c>
      <c r="C44" s="162" t="s">
        <v>85</v>
      </c>
      <c r="D44" s="132" t="s">
        <v>20</v>
      </c>
      <c r="E44" s="129">
        <v>1</v>
      </c>
      <c r="F44" s="182"/>
      <c r="G44" s="179"/>
      <c r="H44" s="127">
        <f t="shared" si="0"/>
        <v>0</v>
      </c>
      <c r="I44" s="182"/>
      <c r="J44" s="183"/>
      <c r="K44" s="118">
        <f t="shared" si="1"/>
        <v>0</v>
      </c>
      <c r="L44" s="118">
        <f t="shared" si="2"/>
        <v>0</v>
      </c>
      <c r="M44" s="152">
        <f t="shared" si="3"/>
        <v>0</v>
      </c>
      <c r="N44" s="152">
        <f t="shared" si="4"/>
        <v>0</v>
      </c>
      <c r="O44" s="118">
        <f t="shared" si="5"/>
        <v>0</v>
      </c>
      <c r="P44" s="118">
        <f t="shared" si="6"/>
        <v>0</v>
      </c>
    </row>
    <row r="45" spans="1:16" ht="25.5" x14ac:dyDescent="0.2">
      <c r="A45" s="130">
        <v>28</v>
      </c>
      <c r="B45" s="130" t="s">
        <v>7</v>
      </c>
      <c r="C45" s="162" t="s">
        <v>86</v>
      </c>
      <c r="D45" s="132" t="s">
        <v>20</v>
      </c>
      <c r="E45" s="129">
        <v>1</v>
      </c>
      <c r="F45" s="182"/>
      <c r="G45" s="179"/>
      <c r="H45" s="127">
        <f t="shared" si="0"/>
        <v>0</v>
      </c>
      <c r="I45" s="182"/>
      <c r="J45" s="183"/>
      <c r="K45" s="118">
        <f t="shared" si="1"/>
        <v>0</v>
      </c>
      <c r="L45" s="118">
        <f t="shared" si="2"/>
        <v>0</v>
      </c>
      <c r="M45" s="152">
        <f t="shared" si="3"/>
        <v>0</v>
      </c>
      <c r="N45" s="152">
        <f t="shared" si="4"/>
        <v>0</v>
      </c>
      <c r="O45" s="118">
        <f t="shared" si="5"/>
        <v>0</v>
      </c>
      <c r="P45" s="118">
        <f t="shared" si="6"/>
        <v>0</v>
      </c>
    </row>
    <row r="46" spans="1:16" ht="25.5" x14ac:dyDescent="0.2">
      <c r="A46" s="130">
        <v>29</v>
      </c>
      <c r="B46" s="130" t="s">
        <v>7</v>
      </c>
      <c r="C46" s="162" t="s">
        <v>87</v>
      </c>
      <c r="D46" s="132" t="s">
        <v>20</v>
      </c>
      <c r="E46" s="129">
        <v>2</v>
      </c>
      <c r="F46" s="182"/>
      <c r="G46" s="179"/>
      <c r="H46" s="127">
        <f t="shared" si="0"/>
        <v>0</v>
      </c>
      <c r="I46" s="182"/>
      <c r="J46" s="183"/>
      <c r="K46" s="118">
        <f t="shared" si="1"/>
        <v>0</v>
      </c>
      <c r="L46" s="118">
        <f t="shared" si="2"/>
        <v>0</v>
      </c>
      <c r="M46" s="152">
        <f t="shared" si="3"/>
        <v>0</v>
      </c>
      <c r="N46" s="152">
        <f t="shared" si="4"/>
        <v>0</v>
      </c>
      <c r="O46" s="118">
        <f t="shared" si="5"/>
        <v>0</v>
      </c>
      <c r="P46" s="118">
        <f t="shared" si="6"/>
        <v>0</v>
      </c>
    </row>
    <row r="47" spans="1:16" ht="25.5" x14ac:dyDescent="0.2">
      <c r="A47" s="130">
        <v>30</v>
      </c>
      <c r="B47" s="130" t="s">
        <v>7</v>
      </c>
      <c r="C47" s="163" t="s">
        <v>88</v>
      </c>
      <c r="D47" s="132" t="s">
        <v>20</v>
      </c>
      <c r="E47" s="153">
        <v>1</v>
      </c>
      <c r="F47" s="182"/>
      <c r="G47" s="179"/>
      <c r="H47" s="127">
        <f t="shared" si="0"/>
        <v>0</v>
      </c>
      <c r="I47" s="182"/>
      <c r="J47" s="183"/>
      <c r="K47" s="118">
        <f t="shared" si="1"/>
        <v>0</v>
      </c>
      <c r="L47" s="118">
        <f t="shared" si="2"/>
        <v>0</v>
      </c>
      <c r="M47" s="152">
        <f t="shared" si="3"/>
        <v>0</v>
      </c>
      <c r="N47" s="152">
        <f t="shared" si="4"/>
        <v>0</v>
      </c>
      <c r="O47" s="118">
        <f t="shared" si="5"/>
        <v>0</v>
      </c>
      <c r="P47" s="118">
        <f t="shared" si="6"/>
        <v>0</v>
      </c>
    </row>
    <row r="48" spans="1:16" ht="15" customHeight="1" x14ac:dyDescent="0.25">
      <c r="A48" s="290" t="s">
        <v>115</v>
      </c>
      <c r="B48" s="291"/>
      <c r="C48" s="291"/>
      <c r="D48" s="291"/>
      <c r="E48" s="291"/>
      <c r="F48" s="291"/>
      <c r="G48" s="291"/>
      <c r="H48" s="291"/>
      <c r="I48" s="291"/>
      <c r="J48" s="291"/>
      <c r="K48" s="291"/>
      <c r="L48" s="291"/>
      <c r="M48" s="291"/>
      <c r="N48" s="291"/>
      <c r="O48" s="291"/>
      <c r="P48" s="292"/>
    </row>
    <row r="49" spans="1:16" ht="67.5" customHeight="1" x14ac:dyDescent="0.2">
      <c r="A49" s="130">
        <v>31</v>
      </c>
      <c r="B49" s="130" t="s">
        <v>7</v>
      </c>
      <c r="C49" s="133" t="s">
        <v>60</v>
      </c>
      <c r="D49" s="132" t="s">
        <v>44</v>
      </c>
      <c r="E49" s="166">
        <v>276</v>
      </c>
      <c r="F49" s="182"/>
      <c r="G49" s="179"/>
      <c r="H49" s="127">
        <f t="shared" si="0"/>
        <v>0</v>
      </c>
      <c r="I49" s="182"/>
      <c r="J49" s="183"/>
      <c r="K49" s="118">
        <f>SUM(H49:J49)</f>
        <v>0</v>
      </c>
      <c r="L49" s="118">
        <f t="shared" si="2"/>
        <v>0</v>
      </c>
      <c r="M49" s="152">
        <f t="shared" si="3"/>
        <v>0</v>
      </c>
      <c r="N49" s="152">
        <f t="shared" si="4"/>
        <v>0</v>
      </c>
      <c r="O49" s="118">
        <f t="shared" si="5"/>
        <v>0</v>
      </c>
      <c r="P49" s="118">
        <f t="shared" si="6"/>
        <v>0</v>
      </c>
    </row>
    <row r="50" spans="1:16" ht="66.75" customHeight="1" x14ac:dyDescent="0.2">
      <c r="A50" s="130">
        <v>32</v>
      </c>
      <c r="B50" s="130" t="s">
        <v>7</v>
      </c>
      <c r="C50" s="159" t="s">
        <v>89</v>
      </c>
      <c r="D50" s="132" t="s">
        <v>44</v>
      </c>
      <c r="E50" s="166">
        <v>484.8</v>
      </c>
      <c r="F50" s="182"/>
      <c r="G50" s="179"/>
      <c r="H50" s="127">
        <f>ROUND(F50*G50,2)</f>
        <v>0</v>
      </c>
      <c r="I50" s="182"/>
      <c r="J50" s="183"/>
      <c r="K50" s="118">
        <f>SUM(H50:J50)</f>
        <v>0</v>
      </c>
      <c r="L50" s="118">
        <f>ROUND(F50*E50,2)</f>
        <v>0</v>
      </c>
      <c r="M50" s="152">
        <f>ROUND(H50*E50,2)</f>
        <v>0</v>
      </c>
      <c r="N50" s="152">
        <f>ROUND(I50*E50,2)</f>
        <v>0</v>
      </c>
      <c r="O50" s="118">
        <f>ROUND(J50*E50,2)</f>
        <v>0</v>
      </c>
      <c r="P50" s="118">
        <f>SUM(M50:O50)</f>
        <v>0</v>
      </c>
    </row>
    <row r="51" spans="1:16" ht="42.75" customHeight="1" x14ac:dyDescent="0.2">
      <c r="A51" s="130">
        <v>33</v>
      </c>
      <c r="B51" s="130" t="s">
        <v>7</v>
      </c>
      <c r="C51" s="131" t="s">
        <v>90</v>
      </c>
      <c r="D51" s="132" t="s">
        <v>44</v>
      </c>
      <c r="E51" s="155">
        <v>686.8</v>
      </c>
      <c r="F51" s="182"/>
      <c r="G51" s="179"/>
      <c r="H51" s="127">
        <f t="shared" si="0"/>
        <v>0</v>
      </c>
      <c r="I51" s="182"/>
      <c r="J51" s="183"/>
      <c r="K51" s="118">
        <f>SUM(H51:J51)</f>
        <v>0</v>
      </c>
      <c r="L51" s="118">
        <f t="shared" si="2"/>
        <v>0</v>
      </c>
      <c r="M51" s="152">
        <f t="shared" si="3"/>
        <v>0</v>
      </c>
      <c r="N51" s="152">
        <f t="shared" si="4"/>
        <v>0</v>
      </c>
      <c r="O51" s="118">
        <f t="shared" si="5"/>
        <v>0</v>
      </c>
      <c r="P51" s="118">
        <f t="shared" si="6"/>
        <v>0</v>
      </c>
    </row>
    <row r="52" spans="1:16" ht="31.5" customHeight="1" x14ac:dyDescent="0.2">
      <c r="A52" s="130">
        <v>34</v>
      </c>
      <c r="B52" s="86" t="s">
        <v>7</v>
      </c>
      <c r="C52" s="159" t="s">
        <v>159</v>
      </c>
      <c r="D52" s="132" t="s">
        <v>0</v>
      </c>
      <c r="E52" s="155">
        <v>461</v>
      </c>
      <c r="F52" s="182"/>
      <c r="G52" s="179"/>
      <c r="H52" s="127">
        <f t="shared" si="0"/>
        <v>0</v>
      </c>
      <c r="I52" s="182"/>
      <c r="J52" s="183"/>
      <c r="K52" s="118">
        <f>SUM(H52:J52)</f>
        <v>0</v>
      </c>
      <c r="L52" s="118">
        <f>ROUND(F52*E52,2)</f>
        <v>0</v>
      </c>
      <c r="M52" s="152">
        <f>ROUND(H52*E52,2)</f>
        <v>0</v>
      </c>
      <c r="N52" s="152">
        <f>ROUND(I52*E52,2)</f>
        <v>0</v>
      </c>
      <c r="O52" s="118">
        <f>ROUND(J52*E52,2)</f>
        <v>0</v>
      </c>
      <c r="P52" s="118">
        <f>SUM(M52:O52)</f>
        <v>0</v>
      </c>
    </row>
    <row r="53" spans="1:16" ht="63.75" x14ac:dyDescent="0.2">
      <c r="A53" s="130">
        <v>35</v>
      </c>
      <c r="B53" s="86" t="s">
        <v>7</v>
      </c>
      <c r="C53" s="167" t="s">
        <v>91</v>
      </c>
      <c r="D53" s="134" t="s">
        <v>0</v>
      </c>
      <c r="E53" s="155">
        <v>91</v>
      </c>
      <c r="F53" s="182"/>
      <c r="G53" s="179"/>
      <c r="H53" s="127">
        <f t="shared" si="0"/>
        <v>0</v>
      </c>
      <c r="I53" s="182"/>
      <c r="J53" s="183"/>
      <c r="K53" s="118">
        <f>SUM(H53:J53)</f>
        <v>0</v>
      </c>
      <c r="L53" s="118">
        <f t="shared" si="2"/>
        <v>0</v>
      </c>
      <c r="M53" s="152">
        <f t="shared" si="3"/>
        <v>0</v>
      </c>
      <c r="N53" s="152">
        <f t="shared" si="4"/>
        <v>0</v>
      </c>
      <c r="O53" s="118">
        <f t="shared" si="5"/>
        <v>0</v>
      </c>
      <c r="P53" s="118">
        <f t="shared" si="6"/>
        <v>0</v>
      </c>
    </row>
    <row r="54" spans="1:16" x14ac:dyDescent="0.2">
      <c r="A54" s="86"/>
      <c r="B54" s="86"/>
      <c r="C54" s="269" t="s">
        <v>58</v>
      </c>
      <c r="D54" s="270"/>
      <c r="E54" s="270"/>
      <c r="F54" s="270"/>
      <c r="G54" s="270"/>
      <c r="H54" s="270"/>
      <c r="I54" s="270"/>
      <c r="J54" s="270"/>
      <c r="K54" s="271"/>
      <c r="L54" s="135">
        <f>SUM(L15:L53)</f>
        <v>0</v>
      </c>
      <c r="M54" s="135">
        <f>SUM(M15:M53)</f>
        <v>0</v>
      </c>
      <c r="N54" s="135">
        <f>SUM(N15:N53)</f>
        <v>0</v>
      </c>
      <c r="O54" s="135">
        <f>SUM(O15:O53)</f>
        <v>0</v>
      </c>
      <c r="P54" s="135">
        <f>SUM(P15:P53)</f>
        <v>0</v>
      </c>
    </row>
    <row r="55" spans="1:16" x14ac:dyDescent="0.2">
      <c r="A55" s="35"/>
    </row>
    <row r="56" spans="1:16" ht="15" x14ac:dyDescent="0.25">
      <c r="A56" s="28"/>
      <c r="B56" s="104" t="s">
        <v>127</v>
      </c>
      <c r="C56" s="104"/>
      <c r="D56" s="104"/>
      <c r="E56" s="99"/>
      <c r="F56" s="104"/>
      <c r="G56" s="105"/>
      <c r="H56" s="104"/>
      <c r="K56" s="104"/>
      <c r="L56" s="104"/>
      <c r="M56" s="105"/>
      <c r="P56" s="29"/>
    </row>
    <row r="57" spans="1:16" ht="15" x14ac:dyDescent="0.25">
      <c r="A57" s="37"/>
      <c r="B57" s="40"/>
      <c r="C57" s="40"/>
      <c r="D57" s="40"/>
      <c r="E57" s="40"/>
      <c r="F57" s="40"/>
      <c r="G57" s="105"/>
      <c r="H57" s="40"/>
      <c r="K57" s="40"/>
      <c r="L57" s="276"/>
      <c r="M57" s="277"/>
      <c r="N57" s="104"/>
      <c r="O57" s="99"/>
      <c r="P57" s="30"/>
    </row>
    <row r="58" spans="1:16" ht="15" customHeight="1" x14ac:dyDescent="0.25">
      <c r="A58" s="106"/>
      <c r="B58" s="27"/>
      <c r="C58" s="99"/>
      <c r="D58" s="99"/>
      <c r="E58" s="99"/>
      <c r="F58" s="99"/>
      <c r="G58" s="99"/>
      <c r="H58" s="99"/>
      <c r="K58" s="99"/>
      <c r="L58" s="99"/>
      <c r="M58" s="99"/>
      <c r="N58" s="87"/>
      <c r="O58" s="99"/>
      <c r="P58" s="39"/>
    </row>
    <row r="59" spans="1:16" ht="15" x14ac:dyDescent="0.25">
      <c r="A59" s="28"/>
      <c r="B59" s="104"/>
      <c r="L59" s="104"/>
      <c r="N59" s="99"/>
      <c r="O59" s="99"/>
      <c r="P59" s="87"/>
    </row>
    <row r="60" spans="1:16" ht="15" x14ac:dyDescent="0.25">
      <c r="B60" s="40"/>
      <c r="C60" s="99"/>
      <c r="D60" s="99"/>
      <c r="E60" s="99"/>
      <c r="F60" s="99"/>
      <c r="G60" s="99"/>
      <c r="H60" s="99"/>
      <c r="K60" s="99"/>
      <c r="L60" s="276"/>
      <c r="M60" s="277"/>
    </row>
  </sheetData>
  <mergeCells count="22">
    <mergeCell ref="L57:M57"/>
    <mergeCell ref="L60:M60"/>
    <mergeCell ref="C54:K54"/>
    <mergeCell ref="N7:O7"/>
    <mergeCell ref="L8:M8"/>
    <mergeCell ref="L9:P9"/>
    <mergeCell ref="F11:K11"/>
    <mergeCell ref="L11:P11"/>
    <mergeCell ref="C11:C12"/>
    <mergeCell ref="D11:D12"/>
    <mergeCell ref="A1:P1"/>
    <mergeCell ref="A2:P2"/>
    <mergeCell ref="A3:P3"/>
    <mergeCell ref="A6:N6"/>
    <mergeCell ref="A5:O5"/>
    <mergeCell ref="A11:A12"/>
    <mergeCell ref="A48:P48"/>
    <mergeCell ref="A29:P29"/>
    <mergeCell ref="A23:P23"/>
    <mergeCell ref="A14:P14"/>
    <mergeCell ref="A17:P17"/>
    <mergeCell ref="E11:E12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workbookViewId="0">
      <selection activeCell="G22" sqref="G22:H22"/>
    </sheetView>
  </sheetViews>
  <sheetFormatPr defaultRowHeight="12.75" x14ac:dyDescent="0.2"/>
  <cols>
    <col min="1" max="1" width="2.85546875" customWidth="1"/>
    <col min="2" max="2" width="5" customWidth="1"/>
    <col min="3" max="3" width="11.7109375" customWidth="1"/>
    <col min="4" max="4" width="18.42578125" customWidth="1"/>
    <col min="5" max="5" width="10.7109375" customWidth="1"/>
    <col min="7" max="7" width="10.85546875" customWidth="1"/>
    <col min="8" max="8" width="10.140625" customWidth="1"/>
    <col min="9" max="9" width="8.5703125" customWidth="1"/>
  </cols>
  <sheetData>
    <row r="2" spans="1:9" ht="14.25" x14ac:dyDescent="0.2">
      <c r="A2" s="156"/>
      <c r="B2" s="258" t="s">
        <v>47</v>
      </c>
      <c r="C2" s="258"/>
      <c r="D2" s="258"/>
      <c r="E2" s="258"/>
      <c r="F2" s="258"/>
      <c r="G2" s="258"/>
      <c r="H2" s="258"/>
      <c r="I2" s="258"/>
    </row>
    <row r="3" spans="1:9" ht="14.25" x14ac:dyDescent="0.2">
      <c r="A3" s="115"/>
      <c r="B3" s="266"/>
      <c r="C3" s="266"/>
      <c r="D3" s="266"/>
      <c r="E3" s="266"/>
      <c r="F3" s="266"/>
      <c r="G3" s="266"/>
      <c r="H3" s="266"/>
      <c r="I3" s="266"/>
    </row>
    <row r="4" spans="1:9" ht="15.75" x14ac:dyDescent="0.25">
      <c r="A4" s="257" t="str">
        <f>'Lokala_2-1 '!A4</f>
        <v>Būves nosaukums: Sadzīves kanalizācijas kolektora izbūve Debess ielā, Liepājā</v>
      </c>
      <c r="B4" s="257"/>
      <c r="C4" s="257"/>
      <c r="D4" s="257"/>
      <c r="E4" s="257"/>
      <c r="F4" s="257"/>
      <c r="G4" s="257"/>
      <c r="H4" s="257"/>
      <c r="I4" s="257"/>
    </row>
    <row r="5" spans="1:9" ht="25.5" customHeight="1" x14ac:dyDescent="0.2">
      <c r="A5" s="241" t="str">
        <f>'Lokala_2-1 '!A5:P5</f>
        <v xml:space="preserve">Objekta nosaukums: Sadzīves kanalizācijas kolektora izbūve Debess ielā, Liepājā   </v>
      </c>
      <c r="B5" s="241"/>
      <c r="C5" s="241"/>
      <c r="D5" s="241"/>
      <c r="E5" s="241"/>
      <c r="F5" s="241"/>
      <c r="G5" s="241"/>
      <c r="H5" s="241"/>
      <c r="I5" s="241"/>
    </row>
    <row r="6" spans="1:9" ht="15" x14ac:dyDescent="0.25">
      <c r="A6" s="240"/>
      <c r="B6" s="240"/>
      <c r="C6" s="240"/>
      <c r="D6" s="240"/>
      <c r="E6" s="240"/>
      <c r="F6" s="240"/>
      <c r="G6" s="240"/>
      <c r="H6" s="240"/>
      <c r="I6" s="240"/>
    </row>
    <row r="7" spans="1:9" ht="15" x14ac:dyDescent="0.25">
      <c r="A7" s="240" t="str">
        <f>'Lokala_2-1 '!A6:N6</f>
        <v>Objekta adrese:  Debess iela, Liepāja</v>
      </c>
      <c r="B7" s="240"/>
      <c r="C7" s="240"/>
      <c r="D7" s="240"/>
      <c r="E7" s="240"/>
      <c r="F7" s="240"/>
      <c r="G7" s="240"/>
      <c r="H7" s="240"/>
      <c r="I7" s="240"/>
    </row>
    <row r="8" spans="1:9" ht="15" x14ac:dyDescent="0.25">
      <c r="A8" s="241" t="s">
        <v>17</v>
      </c>
      <c r="B8" s="241"/>
      <c r="C8" s="241"/>
      <c r="D8" s="46"/>
      <c r="E8" s="46"/>
      <c r="F8" s="46"/>
      <c r="G8" s="46"/>
      <c r="H8" s="46"/>
      <c r="I8" s="46"/>
    </row>
    <row r="9" spans="1:9" x14ac:dyDescent="0.2">
      <c r="B9" s="47"/>
      <c r="C9" s="47"/>
      <c r="D9" s="47"/>
      <c r="E9" s="47"/>
      <c r="F9" s="94" t="s">
        <v>35</v>
      </c>
      <c r="G9" s="94"/>
      <c r="H9" s="95">
        <f>E21</f>
        <v>0</v>
      </c>
      <c r="I9" s="36"/>
    </row>
    <row r="10" spans="1:9" x14ac:dyDescent="0.2">
      <c r="B10" s="47"/>
      <c r="C10" s="47"/>
      <c r="D10" s="47"/>
      <c r="E10" s="47"/>
      <c r="F10" s="41" t="s">
        <v>36</v>
      </c>
      <c r="G10" s="41"/>
      <c r="H10" s="95">
        <f>I14+I15+I16</f>
        <v>0</v>
      </c>
      <c r="I10" s="36"/>
    </row>
    <row r="11" spans="1:9" x14ac:dyDescent="0.2">
      <c r="B11" s="96"/>
      <c r="C11" s="96"/>
      <c r="D11" s="96"/>
      <c r="E11" s="96"/>
      <c r="F11" s="96"/>
      <c r="G11" s="96"/>
      <c r="H11" s="96"/>
      <c r="I11" s="96"/>
    </row>
    <row r="12" spans="1:9" x14ac:dyDescent="0.2">
      <c r="B12" s="261" t="s">
        <v>10</v>
      </c>
      <c r="C12" s="49"/>
      <c r="D12" s="259" t="s">
        <v>11</v>
      </c>
      <c r="E12" s="259" t="s">
        <v>37</v>
      </c>
      <c r="F12" s="263" t="s">
        <v>12</v>
      </c>
      <c r="G12" s="264"/>
      <c r="H12" s="265"/>
      <c r="I12" s="259" t="s">
        <v>38</v>
      </c>
    </row>
    <row r="13" spans="1:9" ht="25.5" x14ac:dyDescent="0.2">
      <c r="B13" s="262"/>
      <c r="C13" s="51" t="s">
        <v>13</v>
      </c>
      <c r="D13" s="260"/>
      <c r="E13" s="260"/>
      <c r="F13" s="52" t="s">
        <v>39</v>
      </c>
      <c r="G13" s="53" t="s">
        <v>52</v>
      </c>
      <c r="H13" s="53" t="s">
        <v>40</v>
      </c>
      <c r="I13" s="260"/>
    </row>
    <row r="14" spans="1:9" x14ac:dyDescent="0.2">
      <c r="B14" s="116" t="s">
        <v>14</v>
      </c>
      <c r="C14" s="116" t="s">
        <v>130</v>
      </c>
      <c r="D14" s="137" t="s">
        <v>23</v>
      </c>
      <c r="E14" s="118">
        <f>'Lokala_2-1 '!P16</f>
        <v>0</v>
      </c>
      <c r="F14" s="142">
        <f>'Lokala_2-1 '!M16</f>
        <v>0</v>
      </c>
      <c r="G14" s="117">
        <f>'Lokala_2-1 '!N16</f>
        <v>0</v>
      </c>
      <c r="H14" s="117">
        <f>'Lokala_2-1 '!O16</f>
        <v>0</v>
      </c>
      <c r="I14" s="117">
        <f>'Lokala_2-1 '!L16</f>
        <v>0</v>
      </c>
    </row>
    <row r="15" spans="1:9" x14ac:dyDescent="0.2">
      <c r="B15" s="116" t="s">
        <v>15</v>
      </c>
      <c r="C15" s="116" t="s">
        <v>131</v>
      </c>
      <c r="D15" s="116" t="s">
        <v>22</v>
      </c>
      <c r="E15" s="118">
        <f>'Lokala_2-2 '!P14</f>
        <v>0</v>
      </c>
      <c r="F15" s="117">
        <f>'Lokala_2-2 '!M14</f>
        <v>0</v>
      </c>
      <c r="G15" s="117">
        <f>'Lokala_2-2 '!N14</f>
        <v>0</v>
      </c>
      <c r="H15" s="117">
        <f>'Lokala_2-2 '!O14</f>
        <v>0</v>
      </c>
      <c r="I15" s="117">
        <f>'Lokala_2-2 '!L14</f>
        <v>0</v>
      </c>
    </row>
    <row r="16" spans="1:9" ht="25.5" x14ac:dyDescent="0.2">
      <c r="B16" s="116">
        <v>3</v>
      </c>
      <c r="C16" s="116" t="s">
        <v>132</v>
      </c>
      <c r="D16" s="119" t="s">
        <v>137</v>
      </c>
      <c r="E16" s="118">
        <f>'Lokala_2-3 '!P32</f>
        <v>0</v>
      </c>
      <c r="F16" s="118">
        <f>'Lokala_2-3 '!M32</f>
        <v>0</v>
      </c>
      <c r="G16" s="118">
        <f>'Lokala_2-3 '!N32</f>
        <v>0</v>
      </c>
      <c r="H16" s="118">
        <f>'Lokala_2-3 '!O32</f>
        <v>0</v>
      </c>
      <c r="I16" s="118">
        <f>'Lokala_2-3 '!L32</f>
        <v>0</v>
      </c>
    </row>
    <row r="17" spans="2:9" x14ac:dyDescent="0.2">
      <c r="B17" s="245" t="s">
        <v>9</v>
      </c>
      <c r="C17" s="246"/>
      <c r="D17" s="247"/>
      <c r="E17" s="88">
        <f xml:space="preserve"> SUM(E14:E16)</f>
        <v>0</v>
      </c>
      <c r="F17" s="60"/>
      <c r="G17" s="57"/>
      <c r="H17" s="57"/>
      <c r="I17" s="61"/>
    </row>
    <row r="18" spans="2:9" x14ac:dyDescent="0.2">
      <c r="B18" s="248" t="s">
        <v>122</v>
      </c>
      <c r="C18" s="249"/>
      <c r="D18" s="250"/>
      <c r="E18" s="59">
        <f>ROUND(E17*F18,2)</f>
        <v>0</v>
      </c>
      <c r="F18" s="190">
        <v>0</v>
      </c>
      <c r="G18" s="57"/>
      <c r="H18" s="57"/>
      <c r="I18" s="61"/>
    </row>
    <row r="19" spans="2:9" x14ac:dyDescent="0.2">
      <c r="B19" s="254" t="s">
        <v>46</v>
      </c>
      <c r="C19" s="255"/>
      <c r="D19" s="256"/>
      <c r="E19" s="59">
        <f>ROUND(E18*0.1,2)</f>
        <v>0</v>
      </c>
      <c r="F19" s="60"/>
      <c r="G19" s="57"/>
      <c r="H19" s="57"/>
      <c r="I19" s="61"/>
    </row>
    <row r="20" spans="2:9" x14ac:dyDescent="0.2">
      <c r="B20" s="251" t="s">
        <v>123</v>
      </c>
      <c r="C20" s="252"/>
      <c r="D20" s="253"/>
      <c r="E20" s="59">
        <f>ROUND(E17*F20,2)</f>
        <v>0</v>
      </c>
      <c r="F20" s="192">
        <v>0</v>
      </c>
      <c r="G20" s="62"/>
      <c r="H20" s="62"/>
      <c r="I20" s="62"/>
    </row>
    <row r="21" spans="2:9" x14ac:dyDescent="0.2">
      <c r="B21" s="242" t="s">
        <v>16</v>
      </c>
      <c r="C21" s="243"/>
      <c r="D21" s="244"/>
      <c r="E21" s="64">
        <f>E17+E18+E20</f>
        <v>0</v>
      </c>
      <c r="F21" s="36"/>
      <c r="G21" s="36"/>
      <c r="H21" s="36"/>
      <c r="I21" s="36"/>
    </row>
    <row r="22" spans="2:9" x14ac:dyDescent="0.2">
      <c r="B22" s="36"/>
      <c r="C22" s="36"/>
      <c r="D22" s="36"/>
      <c r="E22" s="36"/>
      <c r="F22" s="36"/>
      <c r="G22" s="36"/>
      <c r="H22" s="36"/>
      <c r="I22" s="36"/>
    </row>
    <row r="23" spans="2:9" ht="15" x14ac:dyDescent="0.25">
      <c r="B23" s="65" t="s">
        <v>128</v>
      </c>
      <c r="C23" s="65"/>
      <c r="D23" s="66"/>
      <c r="G23" s="27"/>
      <c r="H23" s="65"/>
      <c r="I23" s="36"/>
    </row>
    <row r="24" spans="2:9" ht="15" x14ac:dyDescent="0.25">
      <c r="B24" s="136"/>
      <c r="C24" s="65"/>
      <c r="D24" s="66"/>
      <c r="E24" s="27"/>
      <c r="G24" s="65"/>
      <c r="H24" s="114"/>
      <c r="I24" s="114"/>
    </row>
    <row r="25" spans="2:9" ht="15" x14ac:dyDescent="0.25">
      <c r="B25" s="65" t="s">
        <v>133</v>
      </c>
      <c r="C25" s="66"/>
      <c r="D25" s="66"/>
    </row>
    <row r="26" spans="2:9" ht="15" x14ac:dyDescent="0.25">
      <c r="B26" s="65"/>
      <c r="C26" s="65"/>
      <c r="D26" s="66"/>
      <c r="G26" s="65"/>
    </row>
    <row r="27" spans="2:9" ht="15" x14ac:dyDescent="0.25">
      <c r="B27" s="173"/>
      <c r="C27" s="172"/>
      <c r="G27" s="65"/>
      <c r="I27" s="36"/>
    </row>
  </sheetData>
  <mergeCells count="17">
    <mergeCell ref="B17:D17"/>
    <mergeCell ref="B18:D18"/>
    <mergeCell ref="B19:D19"/>
    <mergeCell ref="B20:D20"/>
    <mergeCell ref="B21:D21"/>
    <mergeCell ref="A8:C8"/>
    <mergeCell ref="B12:B13"/>
    <mergeCell ref="D12:D13"/>
    <mergeCell ref="E12:E13"/>
    <mergeCell ref="F12:H12"/>
    <mergeCell ref="I12:I13"/>
    <mergeCell ref="B2:I2"/>
    <mergeCell ref="B3:I3"/>
    <mergeCell ref="A4:I4"/>
    <mergeCell ref="A5:I5"/>
    <mergeCell ref="A6:I6"/>
    <mergeCell ref="A7:I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I21" sqref="I21"/>
    </sheetView>
  </sheetViews>
  <sheetFormatPr defaultRowHeight="12.75" x14ac:dyDescent="0.2"/>
  <cols>
    <col min="1" max="1" width="5.140625" customWidth="1"/>
    <col min="2" max="2" width="6.42578125" customWidth="1"/>
    <col min="3" max="3" width="21.28515625" customWidth="1"/>
    <col min="4" max="4" width="6.28515625" customWidth="1"/>
    <col min="5" max="5" width="5.7109375" customWidth="1"/>
    <col min="6" max="6" width="6.85546875" customWidth="1"/>
    <col min="7" max="7" width="7" customWidth="1"/>
    <col min="8" max="8" width="5.85546875" customWidth="1"/>
    <col min="9" max="9" width="6.7109375" customWidth="1"/>
    <col min="10" max="10" width="7" customWidth="1"/>
    <col min="14" max="14" width="9.85546875" customWidth="1"/>
  </cols>
  <sheetData>
    <row r="1" spans="1:16" ht="21.75" customHeight="1" x14ac:dyDescent="0.25">
      <c r="A1" s="272" t="s">
        <v>144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6" ht="18.75" customHeight="1" x14ac:dyDescent="0.25">
      <c r="A2" s="272" t="s">
        <v>21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</row>
    <row r="3" spans="1:16" ht="12" customHeight="1" x14ac:dyDescent="0.2">
      <c r="A3" s="273" t="s">
        <v>4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</row>
    <row r="4" spans="1:16" ht="15" customHeight="1" x14ac:dyDescent="0.25">
      <c r="A4" s="2" t="s">
        <v>138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  <c r="P4" s="3"/>
    </row>
    <row r="5" spans="1:16" ht="23.25" customHeight="1" x14ac:dyDescent="0.2">
      <c r="A5" s="274" t="s">
        <v>139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5"/>
      <c r="P5" s="275"/>
    </row>
    <row r="6" spans="1:16" ht="15.75" x14ac:dyDescent="0.25">
      <c r="A6" s="225" t="s">
        <v>140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3"/>
      <c r="P6" s="3"/>
    </row>
    <row r="7" spans="1:16" ht="15.75" x14ac:dyDescent="0.25">
      <c r="A7" s="5" t="s">
        <v>17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78"/>
      <c r="O7" s="278"/>
      <c r="P7" s="3"/>
    </row>
    <row r="8" spans="1:16" ht="15.75" x14ac:dyDescent="0.25">
      <c r="A8" s="6"/>
      <c r="B8" s="6"/>
      <c r="C8" s="6"/>
      <c r="D8" s="6"/>
      <c r="E8" s="7"/>
      <c r="F8" s="7"/>
      <c r="G8" s="4"/>
      <c r="H8" s="4"/>
      <c r="I8" s="4"/>
      <c r="J8" s="4"/>
      <c r="K8" s="7"/>
      <c r="L8" s="225" t="s">
        <v>24</v>
      </c>
      <c r="M8" s="225"/>
      <c r="N8" s="90">
        <f>P16</f>
        <v>0</v>
      </c>
      <c r="O8" s="91" t="s">
        <v>25</v>
      </c>
      <c r="P8" s="8"/>
    </row>
    <row r="9" spans="1:16" ht="15.75" x14ac:dyDescent="0.25">
      <c r="A9" s="107" t="s">
        <v>63</v>
      </c>
      <c r="B9" s="107"/>
      <c r="C9" s="107"/>
      <c r="D9" s="108"/>
      <c r="E9" s="109"/>
      <c r="F9" s="109"/>
      <c r="G9" s="110"/>
      <c r="H9" s="110"/>
      <c r="I9" s="110"/>
      <c r="J9" s="110"/>
      <c r="K9" s="267" t="s">
        <v>125</v>
      </c>
      <c r="L9" s="268"/>
      <c r="M9" s="268"/>
      <c r="N9" s="268"/>
      <c r="O9" s="268"/>
      <c r="P9" s="8"/>
    </row>
    <row r="10" spans="1:16" x14ac:dyDescent="0.2">
      <c r="A10" s="279" t="s">
        <v>10</v>
      </c>
      <c r="B10" s="13"/>
      <c r="C10" s="281" t="s">
        <v>48</v>
      </c>
      <c r="D10" s="283" t="s">
        <v>5</v>
      </c>
      <c r="E10" s="285" t="s">
        <v>49</v>
      </c>
      <c r="F10" s="287" t="s">
        <v>2</v>
      </c>
      <c r="G10" s="288"/>
      <c r="H10" s="288"/>
      <c r="I10" s="288"/>
      <c r="J10" s="288"/>
      <c r="K10" s="289"/>
      <c r="L10" s="287" t="s">
        <v>3</v>
      </c>
      <c r="M10" s="288"/>
      <c r="N10" s="288"/>
      <c r="O10" s="288"/>
      <c r="P10" s="289"/>
    </row>
    <row r="11" spans="1:16" ht="60.75" x14ac:dyDescent="0.2">
      <c r="A11" s="280"/>
      <c r="B11" s="14" t="s">
        <v>6</v>
      </c>
      <c r="C11" s="282"/>
      <c r="D11" s="284"/>
      <c r="E11" s="286"/>
      <c r="F11" s="15" t="s">
        <v>26</v>
      </c>
      <c r="G11" s="15" t="s">
        <v>27</v>
      </c>
      <c r="H11" s="16" t="s">
        <v>28</v>
      </c>
      <c r="I11" s="17" t="s">
        <v>45</v>
      </c>
      <c r="J11" s="17" t="s">
        <v>29</v>
      </c>
      <c r="K11" s="17" t="s">
        <v>30</v>
      </c>
      <c r="L11" s="15" t="s">
        <v>31</v>
      </c>
      <c r="M11" s="16" t="s">
        <v>32</v>
      </c>
      <c r="N11" s="17" t="s">
        <v>45</v>
      </c>
      <c r="O11" s="16" t="s">
        <v>33</v>
      </c>
      <c r="P11" s="16" t="s">
        <v>34</v>
      </c>
    </row>
    <row r="12" spans="1:16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9">
        <v>6</v>
      </c>
      <c r="G12" s="19">
        <v>7</v>
      </c>
      <c r="H12" s="19">
        <v>8</v>
      </c>
      <c r="I12" s="18">
        <v>9</v>
      </c>
      <c r="J12" s="18">
        <v>10</v>
      </c>
      <c r="K12" s="18">
        <v>11</v>
      </c>
      <c r="L12" s="19">
        <v>12</v>
      </c>
      <c r="M12" s="19">
        <v>13</v>
      </c>
      <c r="N12" s="18">
        <v>14</v>
      </c>
      <c r="O12" s="19">
        <v>15</v>
      </c>
      <c r="P12" s="19">
        <v>16</v>
      </c>
    </row>
    <row r="13" spans="1:16" ht="33.75" x14ac:dyDescent="0.2">
      <c r="A13" s="26">
        <v>1</v>
      </c>
      <c r="B13" s="32" t="s">
        <v>7</v>
      </c>
      <c r="C13" s="25" t="s">
        <v>148</v>
      </c>
      <c r="D13" s="21" t="s">
        <v>42</v>
      </c>
      <c r="E13" s="123">
        <v>1</v>
      </c>
      <c r="F13" s="184"/>
      <c r="G13" s="184"/>
      <c r="H13" s="22">
        <f>ROUND(F13*G13,2)</f>
        <v>0</v>
      </c>
      <c r="I13" s="184"/>
      <c r="J13" s="184"/>
      <c r="K13" s="122">
        <f>SUM(H13:J13)</f>
        <v>0</v>
      </c>
      <c r="L13" s="24">
        <f>ROUND(F13*E13,2)</f>
        <v>0</v>
      </c>
      <c r="M13" s="23">
        <f>ROUND(H13*E13,2)</f>
        <v>0</v>
      </c>
      <c r="N13" s="23">
        <f>ROUND(I13*E13,2)</f>
        <v>0</v>
      </c>
      <c r="O13" s="21">
        <f>ROUND(J13*E13,2)</f>
        <v>0</v>
      </c>
      <c r="P13" s="21">
        <f>SUM(M13:O13)</f>
        <v>0</v>
      </c>
    </row>
    <row r="14" spans="1:16" ht="22.5" x14ac:dyDescent="0.2">
      <c r="A14" s="26">
        <v>2</v>
      </c>
      <c r="B14" s="32" t="s">
        <v>7</v>
      </c>
      <c r="C14" s="25" t="s">
        <v>149</v>
      </c>
      <c r="D14" s="21" t="s">
        <v>42</v>
      </c>
      <c r="E14" s="123">
        <v>1</v>
      </c>
      <c r="F14" s="184"/>
      <c r="G14" s="184"/>
      <c r="H14" s="22">
        <f>ROUND(F14*G14,2)</f>
        <v>0</v>
      </c>
      <c r="I14" s="184"/>
      <c r="J14" s="184"/>
      <c r="K14" s="122">
        <f>SUM(H14:J14)</f>
        <v>0</v>
      </c>
      <c r="L14" s="24">
        <f>ROUND(F14*E14,2)</f>
        <v>0</v>
      </c>
      <c r="M14" s="23">
        <f>ROUND(H14*E14,2)</f>
        <v>0</v>
      </c>
      <c r="N14" s="23">
        <f>ROUND(I14*E14,2)</f>
        <v>0</v>
      </c>
      <c r="O14" s="21">
        <f>ROUND(J14*E14,2)</f>
        <v>0</v>
      </c>
      <c r="P14" s="21">
        <f>SUM(M14:O14)</f>
        <v>0</v>
      </c>
    </row>
    <row r="15" spans="1:16" ht="33.75" x14ac:dyDescent="0.2">
      <c r="A15" s="26">
        <v>3</v>
      </c>
      <c r="B15" s="32" t="s">
        <v>7</v>
      </c>
      <c r="C15" s="25" t="s">
        <v>53</v>
      </c>
      <c r="D15" s="21" t="s">
        <v>42</v>
      </c>
      <c r="E15" s="123">
        <v>1</v>
      </c>
      <c r="F15" s="184"/>
      <c r="G15" s="184"/>
      <c r="H15" s="22">
        <f>ROUND(F15*G15,2)</f>
        <v>0</v>
      </c>
      <c r="I15" s="184"/>
      <c r="J15" s="184"/>
      <c r="K15" s="122">
        <f>SUM(H15:J15)</f>
        <v>0</v>
      </c>
      <c r="L15" s="24">
        <f>ROUND(F15*E15,2)</f>
        <v>0</v>
      </c>
      <c r="M15" s="23">
        <f>ROUND(H15*E15,2)</f>
        <v>0</v>
      </c>
      <c r="N15" s="23">
        <f>ROUND(I15*E15,2)</f>
        <v>0</v>
      </c>
      <c r="O15" s="21">
        <f>ROUND(J15*E15,2)</f>
        <v>0</v>
      </c>
      <c r="P15" s="21">
        <f>SUM(M15:O15)</f>
        <v>0</v>
      </c>
    </row>
    <row r="16" spans="1:16" x14ac:dyDescent="0.2">
      <c r="A16" s="26"/>
      <c r="B16" s="141"/>
      <c r="C16" s="269" t="s">
        <v>58</v>
      </c>
      <c r="D16" s="270"/>
      <c r="E16" s="270"/>
      <c r="F16" s="270"/>
      <c r="G16" s="270"/>
      <c r="H16" s="270"/>
      <c r="I16" s="270"/>
      <c r="J16" s="270"/>
      <c r="K16" s="271"/>
      <c r="L16" s="142">
        <f>SUM(L13:L15)</f>
        <v>0</v>
      </c>
      <c r="M16" s="142">
        <f>SUM(M13:M15)</f>
        <v>0</v>
      </c>
      <c r="N16" s="142">
        <f>SUM(N13:N15)</f>
        <v>0</v>
      </c>
      <c r="O16" s="142">
        <f>SUM(O13:O15)</f>
        <v>0</v>
      </c>
      <c r="P16" s="142">
        <f>SUM(P13:P15)</f>
        <v>0</v>
      </c>
    </row>
    <row r="17" spans="1:16" ht="15" x14ac:dyDescent="0.25">
      <c r="A17" s="139" t="s">
        <v>8</v>
      </c>
      <c r="B17" s="104" t="s">
        <v>124</v>
      </c>
      <c r="C17" s="104"/>
      <c r="D17" s="104"/>
      <c r="E17" s="99"/>
      <c r="F17" s="104"/>
      <c r="G17" s="105"/>
      <c r="H17" s="104"/>
      <c r="K17" s="104"/>
      <c r="L17" s="104"/>
      <c r="M17" s="105"/>
      <c r="N17" s="140"/>
      <c r="O17" s="140"/>
      <c r="P17" s="140"/>
    </row>
    <row r="18" spans="1:16" ht="21" customHeight="1" x14ac:dyDescent="0.25">
      <c r="A18" s="35"/>
      <c r="B18" s="40"/>
      <c r="C18" s="40"/>
      <c r="D18" s="40"/>
      <c r="E18" s="40"/>
      <c r="F18" s="40"/>
      <c r="G18" s="105"/>
      <c r="H18" s="40"/>
      <c r="K18" s="40"/>
      <c r="L18" s="276"/>
      <c r="M18" s="277"/>
      <c r="N18" s="104"/>
    </row>
    <row r="19" spans="1:16" ht="15" customHeight="1" x14ac:dyDescent="0.25">
      <c r="A19" s="35"/>
      <c r="B19" s="27"/>
      <c r="C19" s="99"/>
      <c r="D19" s="99"/>
      <c r="E19" s="99"/>
      <c r="F19" s="99"/>
      <c r="G19" s="99"/>
      <c r="H19" s="99"/>
      <c r="K19" s="99"/>
      <c r="L19" s="99"/>
      <c r="M19" s="99"/>
      <c r="N19" s="40"/>
    </row>
    <row r="20" spans="1:16" ht="15" x14ac:dyDescent="0.25">
      <c r="A20" s="37"/>
      <c r="B20" s="104"/>
      <c r="L20" s="104"/>
      <c r="N20" s="99"/>
      <c r="P20" s="30"/>
    </row>
    <row r="21" spans="1:16" ht="15" x14ac:dyDescent="0.25">
      <c r="A21" s="106"/>
      <c r="B21" s="40"/>
      <c r="C21" s="99"/>
      <c r="D21" s="99"/>
      <c r="E21" s="99"/>
      <c r="F21" s="99"/>
      <c r="G21" s="99"/>
      <c r="H21" s="99"/>
      <c r="K21" s="99"/>
      <c r="L21" s="276"/>
      <c r="M21" s="277"/>
      <c r="O21" s="99"/>
      <c r="P21" s="39"/>
    </row>
    <row r="22" spans="1:16" ht="15" customHeight="1" x14ac:dyDescent="0.25">
      <c r="A22" s="106"/>
      <c r="N22" s="99"/>
      <c r="O22" s="99"/>
      <c r="P22" s="39"/>
    </row>
    <row r="23" spans="1:16" x14ac:dyDescent="0.2">
      <c r="A23" s="99"/>
      <c r="N23" s="99"/>
      <c r="O23" s="99"/>
    </row>
  </sheetData>
  <mergeCells count="17">
    <mergeCell ref="C16:K16"/>
    <mergeCell ref="L18:M18"/>
    <mergeCell ref="L21:M21"/>
    <mergeCell ref="L8:M8"/>
    <mergeCell ref="K9:O9"/>
    <mergeCell ref="A10:A11"/>
    <mergeCell ref="C10:C11"/>
    <mergeCell ref="D10:D11"/>
    <mergeCell ref="E10:E11"/>
    <mergeCell ref="F10:K10"/>
    <mergeCell ref="L10:P10"/>
    <mergeCell ref="A1:P1"/>
    <mergeCell ref="A2:P2"/>
    <mergeCell ref="A3:P3"/>
    <mergeCell ref="A5:P5"/>
    <mergeCell ref="A6:N6"/>
    <mergeCell ref="N7:O7"/>
  </mergeCells>
  <pageMargins left="0.75" right="0.75" top="1" bottom="1" header="0.5" footer="0.5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zoomScaleNormal="100" workbookViewId="0">
      <selection activeCell="J19" sqref="J19:K19"/>
    </sheetView>
  </sheetViews>
  <sheetFormatPr defaultRowHeight="12.75" x14ac:dyDescent="0.2"/>
  <cols>
    <col min="1" max="1" width="5.140625" customWidth="1"/>
    <col min="2" max="2" width="6.42578125" customWidth="1"/>
    <col min="3" max="3" width="21.85546875" customWidth="1"/>
    <col min="4" max="4" width="5" customWidth="1"/>
    <col min="5" max="5" width="8.140625" customWidth="1"/>
    <col min="6" max="6" width="6.85546875" customWidth="1"/>
    <col min="7" max="7" width="7" customWidth="1"/>
    <col min="8" max="8" width="5.85546875" customWidth="1"/>
    <col min="9" max="9" width="6.7109375" customWidth="1"/>
    <col min="10" max="10" width="6" customWidth="1"/>
    <col min="11" max="11" width="7.140625" customWidth="1"/>
    <col min="14" max="14" width="11.42578125" customWidth="1"/>
    <col min="16" max="16" width="13" customWidth="1"/>
  </cols>
  <sheetData>
    <row r="1" spans="1:16" ht="22.5" customHeight="1" x14ac:dyDescent="0.25">
      <c r="A1" s="272" t="s">
        <v>145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6" ht="24.75" customHeight="1" x14ac:dyDescent="0.25">
      <c r="A2" s="272" t="s">
        <v>22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</row>
    <row r="3" spans="1:16" ht="18" customHeight="1" x14ac:dyDescent="0.2">
      <c r="A3" s="273" t="s">
        <v>4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</row>
    <row r="4" spans="1:16" ht="15" customHeight="1" x14ac:dyDescent="0.25">
      <c r="A4" s="2" t="str">
        <f>'Lokala_2-1 '!A4</f>
        <v>Būves nosaukums: Sadzīves kanalizācijas kolektora izbūve Debess ielā, Liepājā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  <c r="P4" s="3"/>
    </row>
    <row r="5" spans="1:16" ht="23.25" customHeight="1" x14ac:dyDescent="0.2">
      <c r="A5" s="274" t="str">
        <f>'Lokala_2-1 '!A5:P5</f>
        <v xml:space="preserve">Objekta nosaukums: Sadzīves kanalizācijas kolektora izbūve Debess ielā, Liepājā   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5"/>
      <c r="P5" s="275"/>
    </row>
    <row r="6" spans="1:16" ht="15.75" x14ac:dyDescent="0.25">
      <c r="A6" s="225" t="str">
        <f>'Lokala_2-1 '!A6:N6</f>
        <v>Objekta adrese:  Debess iela, Liepāja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3"/>
      <c r="P6" s="3"/>
    </row>
    <row r="7" spans="1:16" ht="18.75" customHeight="1" x14ac:dyDescent="0.25">
      <c r="A7" s="5" t="s">
        <v>17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78"/>
      <c r="O7" s="278"/>
      <c r="P7" s="3"/>
    </row>
    <row r="8" spans="1:16" ht="15.75" x14ac:dyDescent="0.25">
      <c r="A8" s="6"/>
      <c r="B8" s="6"/>
      <c r="C8" s="6"/>
      <c r="D8" s="6"/>
      <c r="E8" s="7"/>
      <c r="F8" s="7"/>
      <c r="G8" s="4"/>
      <c r="H8" s="4"/>
      <c r="I8" s="4"/>
      <c r="J8" s="4"/>
      <c r="K8" s="7"/>
      <c r="L8" s="225" t="s">
        <v>24</v>
      </c>
      <c r="M8" s="225"/>
      <c r="N8" s="90">
        <f>P14</f>
        <v>0</v>
      </c>
      <c r="O8" s="91" t="s">
        <v>25</v>
      </c>
      <c r="P8" s="8"/>
    </row>
    <row r="9" spans="1:16" ht="15.75" x14ac:dyDescent="0.25">
      <c r="A9" s="107" t="str">
        <f>'Lokala_1-1'!A9</f>
        <v>Tāme sastādīta 2025.gada  tirgus cenās, pamatojoties uz būvprojekta rasējumiem.</v>
      </c>
      <c r="B9" s="107"/>
      <c r="C9" s="107"/>
      <c r="D9" s="108"/>
      <c r="E9" s="109"/>
      <c r="F9" s="109"/>
      <c r="G9" s="110"/>
      <c r="H9" s="110"/>
      <c r="I9" s="110"/>
      <c r="J9" s="110"/>
      <c r="K9" s="109"/>
      <c r="L9" s="267" t="s">
        <v>126</v>
      </c>
      <c r="M9" s="268"/>
      <c r="N9" s="268"/>
      <c r="O9" s="268"/>
      <c r="P9" s="268"/>
    </row>
    <row r="10" spans="1:16" x14ac:dyDescent="0.2">
      <c r="A10" s="279" t="s">
        <v>10</v>
      </c>
      <c r="B10" s="13"/>
      <c r="C10" s="281" t="s">
        <v>48</v>
      </c>
      <c r="D10" s="283" t="s">
        <v>5</v>
      </c>
      <c r="E10" s="285" t="s">
        <v>49</v>
      </c>
      <c r="F10" s="287" t="s">
        <v>2</v>
      </c>
      <c r="G10" s="288"/>
      <c r="H10" s="288"/>
      <c r="I10" s="288"/>
      <c r="J10" s="288"/>
      <c r="K10" s="289"/>
      <c r="L10" s="287" t="s">
        <v>3</v>
      </c>
      <c r="M10" s="288"/>
      <c r="N10" s="288"/>
      <c r="O10" s="288"/>
      <c r="P10" s="289"/>
    </row>
    <row r="11" spans="1:16" ht="64.5" customHeight="1" x14ac:dyDescent="0.2">
      <c r="A11" s="280"/>
      <c r="B11" s="14" t="s">
        <v>6</v>
      </c>
      <c r="C11" s="282"/>
      <c r="D11" s="284"/>
      <c r="E11" s="286"/>
      <c r="F11" s="15" t="s">
        <v>26</v>
      </c>
      <c r="G11" s="15" t="s">
        <v>27</v>
      </c>
      <c r="H11" s="16" t="s">
        <v>28</v>
      </c>
      <c r="I11" s="17" t="s">
        <v>45</v>
      </c>
      <c r="J11" s="17" t="s">
        <v>29</v>
      </c>
      <c r="K11" s="17" t="s">
        <v>30</v>
      </c>
      <c r="L11" s="15" t="s">
        <v>31</v>
      </c>
      <c r="M11" s="16" t="s">
        <v>32</v>
      </c>
      <c r="N11" s="17" t="s">
        <v>45</v>
      </c>
      <c r="O11" s="16" t="s">
        <v>33</v>
      </c>
      <c r="P11" s="16" t="s">
        <v>34</v>
      </c>
    </row>
    <row r="12" spans="1:16" ht="16.5" customHeight="1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9">
        <v>6</v>
      </c>
      <c r="G12" s="19">
        <v>7</v>
      </c>
      <c r="H12" s="19">
        <v>8</v>
      </c>
      <c r="I12" s="18">
        <v>9</v>
      </c>
      <c r="J12" s="18">
        <v>10</v>
      </c>
      <c r="K12" s="18">
        <v>11</v>
      </c>
      <c r="L12" s="19">
        <v>12</v>
      </c>
      <c r="M12" s="19">
        <v>13</v>
      </c>
      <c r="N12" s="18">
        <v>14</v>
      </c>
      <c r="O12" s="19">
        <v>15</v>
      </c>
      <c r="P12" s="19">
        <v>16</v>
      </c>
    </row>
    <row r="13" spans="1:16" ht="76.5" x14ac:dyDescent="0.2">
      <c r="A13" s="20">
        <v>1</v>
      </c>
      <c r="B13" s="83" t="s">
        <v>7</v>
      </c>
      <c r="C13" s="159" t="s">
        <v>167</v>
      </c>
      <c r="D13" s="84" t="str">
        <f>[1]apjomi!$D$68</f>
        <v>m²</v>
      </c>
      <c r="E13" s="148">
        <v>1201</v>
      </c>
      <c r="F13" s="185"/>
      <c r="G13" s="185"/>
      <c r="H13" s="85">
        <f>ROUND(F13*G13,2)</f>
        <v>0</v>
      </c>
      <c r="I13" s="185"/>
      <c r="J13" s="185"/>
      <c r="K13" s="93">
        <f>SUM(H13:J13)</f>
        <v>0</v>
      </c>
      <c r="L13" s="84">
        <f>ROUND(F13*E13,2)</f>
        <v>0</v>
      </c>
      <c r="M13" s="145">
        <f>ROUND(H13*E13,2)</f>
        <v>0</v>
      </c>
      <c r="N13" s="145">
        <f>ROUND(I13*E13,2)</f>
        <v>0</v>
      </c>
      <c r="O13" s="84">
        <f>ROUND(J13*E13,2)</f>
        <v>0</v>
      </c>
      <c r="P13" s="84">
        <f>SUM(M13:O13)</f>
        <v>0</v>
      </c>
    </row>
    <row r="14" spans="1:16" x14ac:dyDescent="0.2">
      <c r="A14" s="33"/>
      <c r="B14" s="86"/>
      <c r="C14" s="269" t="s">
        <v>58</v>
      </c>
      <c r="D14" s="270"/>
      <c r="E14" s="270"/>
      <c r="F14" s="270"/>
      <c r="G14" s="270"/>
      <c r="H14" s="270"/>
      <c r="I14" s="270"/>
      <c r="J14" s="270"/>
      <c r="K14" s="271"/>
      <c r="L14" s="34">
        <f>SUM(L13:L13)</f>
        <v>0</v>
      </c>
      <c r="M14" s="34">
        <f>SUM(M13:M13)</f>
        <v>0</v>
      </c>
      <c r="N14" s="34">
        <f>SUM(N13:N13)</f>
        <v>0</v>
      </c>
      <c r="O14" s="34">
        <f>SUM(O13:O13)</f>
        <v>0</v>
      </c>
      <c r="P14" s="34">
        <f>SUM(P13:P13)</f>
        <v>0</v>
      </c>
    </row>
    <row r="15" spans="1:16" ht="15" x14ac:dyDescent="0.25">
      <c r="A15" s="35"/>
      <c r="B15" s="104" t="s">
        <v>127</v>
      </c>
      <c r="C15" s="104"/>
      <c r="D15" s="104"/>
      <c r="E15" s="99"/>
      <c r="F15" s="104"/>
      <c r="G15" s="105"/>
      <c r="H15" s="104"/>
      <c r="K15" s="104"/>
      <c r="L15" s="104"/>
      <c r="M15" s="105"/>
    </row>
    <row r="16" spans="1:16" ht="15" x14ac:dyDescent="0.25">
      <c r="A16" s="35"/>
      <c r="B16" s="40"/>
      <c r="C16" s="40"/>
      <c r="D16" s="40"/>
      <c r="E16" s="40"/>
      <c r="F16" s="40"/>
      <c r="G16" s="105"/>
      <c r="H16" s="40"/>
      <c r="K16" s="40"/>
      <c r="L16" s="276"/>
      <c r="M16" s="277"/>
      <c r="N16" s="104"/>
      <c r="O16" s="99"/>
    </row>
    <row r="17" spans="1:16" ht="15" customHeight="1" x14ac:dyDescent="0.25">
      <c r="A17" s="37"/>
      <c r="B17" s="27"/>
      <c r="C17" s="99"/>
      <c r="D17" s="99"/>
      <c r="E17" s="99"/>
      <c r="F17" s="99"/>
      <c r="G17" s="99"/>
      <c r="H17" s="99"/>
      <c r="K17" s="99"/>
      <c r="L17" s="99"/>
      <c r="M17" s="99"/>
      <c r="N17" s="40"/>
      <c r="O17" s="99"/>
      <c r="P17" s="30"/>
    </row>
    <row r="18" spans="1:16" ht="15" x14ac:dyDescent="0.25">
      <c r="A18" s="106"/>
      <c r="B18" s="104"/>
      <c r="L18" s="104"/>
      <c r="N18" s="99"/>
      <c r="O18" s="99"/>
      <c r="P18" s="39"/>
    </row>
    <row r="19" spans="1:16" ht="15" customHeight="1" x14ac:dyDescent="0.25">
      <c r="A19" s="38"/>
      <c r="B19" s="104"/>
      <c r="L19" s="104"/>
      <c r="N19" s="99"/>
      <c r="O19" s="99"/>
      <c r="P19" s="39"/>
    </row>
    <row r="20" spans="1:16" ht="15" x14ac:dyDescent="0.25">
      <c r="B20" s="40"/>
      <c r="C20" s="99"/>
      <c r="D20" s="99"/>
      <c r="E20" s="99"/>
      <c r="F20" s="99"/>
      <c r="G20" s="99"/>
      <c r="H20" s="99"/>
      <c r="K20" s="99"/>
      <c r="L20" s="276"/>
      <c r="M20" s="277"/>
    </row>
    <row r="21" spans="1:16" ht="15" x14ac:dyDescent="0.25">
      <c r="B21" s="40"/>
      <c r="C21" s="99"/>
      <c r="D21" s="99"/>
      <c r="E21" s="99"/>
      <c r="F21" s="99"/>
      <c r="G21" s="99"/>
      <c r="H21" s="99"/>
      <c r="K21" s="99"/>
      <c r="L21" s="276"/>
      <c r="M21" s="277"/>
    </row>
    <row r="22" spans="1:16" x14ac:dyDescent="0.2">
      <c r="A22" s="80"/>
      <c r="B22" s="80"/>
      <c r="C22" s="31"/>
      <c r="D22" s="31"/>
      <c r="E22" s="78"/>
      <c r="F22" s="79"/>
      <c r="G22" s="79"/>
      <c r="H22" s="79"/>
      <c r="I22" s="79"/>
      <c r="J22" s="79"/>
      <c r="K22" s="81"/>
      <c r="L22" s="82"/>
      <c r="M22" s="82"/>
      <c r="N22" s="82"/>
      <c r="O22" s="82"/>
      <c r="P22" s="82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</sheetData>
  <mergeCells count="18">
    <mergeCell ref="C14:K14"/>
    <mergeCell ref="L16:M16"/>
    <mergeCell ref="L20:M20"/>
    <mergeCell ref="L21:M21"/>
    <mergeCell ref="L8:M8"/>
    <mergeCell ref="L9:P9"/>
    <mergeCell ref="A10:A11"/>
    <mergeCell ref="C10:C11"/>
    <mergeCell ref="D10:D11"/>
    <mergeCell ref="E10:E11"/>
    <mergeCell ref="F10:K10"/>
    <mergeCell ref="L10:P10"/>
    <mergeCell ref="A1:P1"/>
    <mergeCell ref="A2:P2"/>
    <mergeCell ref="A3:P3"/>
    <mergeCell ref="A5:P5"/>
    <mergeCell ref="A6:N6"/>
    <mergeCell ref="N7:O7"/>
  </mergeCells>
  <pageMargins left="0.75" right="0.75" top="1" bottom="1" header="0.5" footer="0.5"/>
  <pageSetup paperSize="9" scale="9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topLeftCell="A22" zoomScaleNormal="100" workbookViewId="0">
      <selection activeCell="C39" sqref="C39"/>
    </sheetView>
  </sheetViews>
  <sheetFormatPr defaultRowHeight="12.75" x14ac:dyDescent="0.2"/>
  <cols>
    <col min="1" max="1" width="4.7109375" customWidth="1"/>
    <col min="2" max="2" width="7.42578125" customWidth="1"/>
    <col min="3" max="3" width="26.42578125" customWidth="1"/>
    <col min="4" max="4" width="6.28515625" customWidth="1"/>
    <col min="5" max="5" width="6.140625" customWidth="1"/>
    <col min="6" max="6" width="5.85546875" customWidth="1"/>
    <col min="7" max="7" width="6.7109375" customWidth="1"/>
    <col min="8" max="8" width="5.7109375" customWidth="1"/>
    <col min="9" max="9" width="8.7109375" customWidth="1"/>
    <col min="10" max="10" width="7" customWidth="1"/>
    <col min="11" max="12" width="8.28515625" customWidth="1"/>
    <col min="13" max="13" width="9.28515625" customWidth="1"/>
    <col min="14" max="14" width="11.7109375" customWidth="1"/>
    <col min="15" max="15" width="9.28515625" customWidth="1"/>
    <col min="16" max="16" width="9.5703125" customWidth="1"/>
  </cols>
  <sheetData>
    <row r="1" spans="1:16" ht="15.75" x14ac:dyDescent="0.25">
      <c r="A1" s="272" t="s">
        <v>146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6" ht="15.75" x14ac:dyDescent="0.25">
      <c r="A2" s="272" t="s">
        <v>64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</row>
    <row r="3" spans="1:16" x14ac:dyDescent="0.2">
      <c r="A3" s="273" t="s">
        <v>4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</row>
    <row r="4" spans="1:16" ht="15.75" x14ac:dyDescent="0.25">
      <c r="A4" s="2" t="str">
        <f>'Lokala_2-1 '!A4</f>
        <v>Būves nosaukums: Sadzīves kanalizācijas kolektora izbūve Debess ielā, Liepājā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  <c r="P4" s="3"/>
    </row>
    <row r="5" spans="1:16" ht="27.75" customHeight="1" x14ac:dyDescent="0.25">
      <c r="A5" s="296" t="str">
        <f>'Lokala_2-1 '!A5:P5</f>
        <v xml:space="preserve">Objekta nosaukums: Sadzīves kanalizācijas kolektora izbūve Debess ielā, Liepājā   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89"/>
    </row>
    <row r="6" spans="1:16" ht="19.5" customHeight="1" x14ac:dyDescent="0.25">
      <c r="A6" s="225" t="str">
        <f>'Lokala_2-1 '!A6:N6</f>
        <v>Objekta adrese:  Debess iela, Liepāja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3"/>
      <c r="P6" s="3"/>
    </row>
    <row r="7" spans="1:16" ht="15.75" x14ac:dyDescent="0.25">
      <c r="A7" s="5" t="s">
        <v>17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78"/>
      <c r="O7" s="278"/>
      <c r="P7" s="3"/>
    </row>
    <row r="8" spans="1:16" ht="15.75" x14ac:dyDescent="0.25">
      <c r="A8" s="6"/>
      <c r="B8" s="6"/>
      <c r="C8" s="6"/>
      <c r="D8" s="6"/>
      <c r="E8" s="7"/>
      <c r="F8" s="7"/>
      <c r="G8" s="4"/>
      <c r="H8" s="4"/>
      <c r="I8" s="4"/>
      <c r="J8" s="4"/>
      <c r="K8" s="7"/>
      <c r="L8" s="225" t="s">
        <v>24</v>
      </c>
      <c r="M8" s="225"/>
      <c r="N8" s="90">
        <f>P32</f>
        <v>0</v>
      </c>
      <c r="O8" s="91" t="s">
        <v>25</v>
      </c>
      <c r="P8" s="8"/>
    </row>
    <row r="9" spans="1:16" ht="15.75" x14ac:dyDescent="0.25">
      <c r="A9" s="107" t="str">
        <f>'Lokala_1-1'!A9</f>
        <v>Tāme sastādīta 2025.gada  tirgus cenās, pamatojoties uz būvprojekta rasējumiem.</v>
      </c>
      <c r="B9" s="107"/>
      <c r="C9" s="107"/>
      <c r="D9" s="108"/>
      <c r="E9" s="109"/>
      <c r="F9" s="109"/>
      <c r="G9" s="110"/>
      <c r="H9" s="110"/>
      <c r="I9" s="110"/>
      <c r="J9" s="110"/>
      <c r="K9" s="109"/>
      <c r="L9" s="267" t="s">
        <v>147</v>
      </c>
      <c r="M9" s="268"/>
      <c r="N9" s="268"/>
      <c r="O9" s="268"/>
      <c r="P9" s="268"/>
    </row>
    <row r="10" spans="1:16" ht="20.25" x14ac:dyDescent="0.3">
      <c r="A10" s="111"/>
      <c r="B10" s="111"/>
      <c r="C10" s="112"/>
      <c r="D10" s="113"/>
      <c r="E10" s="113"/>
      <c r="F10" s="113"/>
      <c r="G10" s="113"/>
      <c r="H10" s="113"/>
      <c r="I10" s="113"/>
      <c r="J10" s="113"/>
      <c r="K10" s="10"/>
      <c r="L10" s="11"/>
      <c r="M10" s="11"/>
      <c r="N10" s="11"/>
      <c r="O10" s="12"/>
      <c r="P10" s="9"/>
    </row>
    <row r="11" spans="1:16" x14ac:dyDescent="0.2">
      <c r="A11" s="281" t="s">
        <v>10</v>
      </c>
      <c r="B11" s="13"/>
      <c r="C11" s="281" t="s">
        <v>48</v>
      </c>
      <c r="D11" s="283" t="s">
        <v>5</v>
      </c>
      <c r="E11" s="285" t="s">
        <v>49</v>
      </c>
      <c r="F11" s="287" t="s">
        <v>2</v>
      </c>
      <c r="G11" s="288"/>
      <c r="H11" s="288"/>
      <c r="I11" s="288"/>
      <c r="J11" s="288"/>
      <c r="K11" s="289"/>
      <c r="L11" s="287" t="s">
        <v>3</v>
      </c>
      <c r="M11" s="288"/>
      <c r="N11" s="288"/>
      <c r="O11" s="288"/>
      <c r="P11" s="289"/>
    </row>
    <row r="12" spans="1:16" ht="69" customHeight="1" x14ac:dyDescent="0.2">
      <c r="A12" s="295"/>
      <c r="B12" s="14" t="s">
        <v>6</v>
      </c>
      <c r="C12" s="282"/>
      <c r="D12" s="284"/>
      <c r="E12" s="286"/>
      <c r="F12" s="15" t="s">
        <v>26</v>
      </c>
      <c r="G12" s="15" t="s">
        <v>27</v>
      </c>
      <c r="H12" s="16" t="s">
        <v>28</v>
      </c>
      <c r="I12" s="17" t="s">
        <v>45</v>
      </c>
      <c r="J12" s="17" t="s">
        <v>29</v>
      </c>
      <c r="K12" s="17" t="s">
        <v>30</v>
      </c>
      <c r="L12" s="15" t="s">
        <v>31</v>
      </c>
      <c r="M12" s="16" t="s">
        <v>32</v>
      </c>
      <c r="N12" s="17" t="s">
        <v>45</v>
      </c>
      <c r="O12" s="16" t="s">
        <v>33</v>
      </c>
      <c r="P12" s="16" t="s">
        <v>34</v>
      </c>
    </row>
    <row r="13" spans="1:16" x14ac:dyDescent="0.2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9">
        <v>6</v>
      </c>
      <c r="G13" s="19">
        <v>7</v>
      </c>
      <c r="H13" s="19">
        <v>8</v>
      </c>
      <c r="I13" s="18">
        <v>9</v>
      </c>
      <c r="J13" s="18">
        <v>10</v>
      </c>
      <c r="K13" s="18">
        <v>11</v>
      </c>
      <c r="L13" s="19">
        <v>12</v>
      </c>
      <c r="M13" s="19">
        <v>13</v>
      </c>
      <c r="N13" s="18">
        <v>14</v>
      </c>
      <c r="O13" s="19">
        <v>15</v>
      </c>
      <c r="P13" s="19">
        <v>16</v>
      </c>
    </row>
    <row r="14" spans="1:16" ht="15" customHeight="1" x14ac:dyDescent="0.25">
      <c r="A14" s="290" t="s">
        <v>55</v>
      </c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4"/>
    </row>
    <row r="15" spans="1:16" ht="70.5" customHeight="1" x14ac:dyDescent="0.2">
      <c r="A15" s="124">
        <v>1</v>
      </c>
      <c r="B15" s="125" t="s">
        <v>165</v>
      </c>
      <c r="C15" s="157" t="s">
        <v>151</v>
      </c>
      <c r="D15" s="126" t="s">
        <v>0</v>
      </c>
      <c r="E15" s="158">
        <v>612</v>
      </c>
      <c r="F15" s="179"/>
      <c r="G15" s="179"/>
      <c r="H15" s="127">
        <f>ROUND(F15*G15,2)</f>
        <v>0</v>
      </c>
      <c r="I15" s="179"/>
      <c r="J15" s="180"/>
      <c r="K15" s="150">
        <f>SUM(H15:J15)</f>
        <v>0</v>
      </c>
      <c r="L15" s="150">
        <f>ROUND(F15*E15,2)</f>
        <v>0</v>
      </c>
      <c r="M15" s="151">
        <f>ROUND(H15*E15,2)</f>
        <v>0</v>
      </c>
      <c r="N15" s="151">
        <f>ROUND(I15*E15,2)</f>
        <v>0</v>
      </c>
      <c r="O15" s="150">
        <f>ROUND(J15*E15,2)</f>
        <v>0</v>
      </c>
      <c r="P15" s="150">
        <f>SUM(M15:O15)</f>
        <v>0</v>
      </c>
    </row>
    <row r="16" spans="1:16" ht="75" customHeight="1" x14ac:dyDescent="0.2">
      <c r="A16" s="124">
        <v>2</v>
      </c>
      <c r="B16" s="125" t="s">
        <v>164</v>
      </c>
      <c r="C16" s="159" t="s">
        <v>152</v>
      </c>
      <c r="D16" s="126" t="s">
        <v>0</v>
      </c>
      <c r="E16" s="158">
        <v>80</v>
      </c>
      <c r="F16" s="179"/>
      <c r="G16" s="179"/>
      <c r="H16" s="127">
        <f>ROUND(F16*G16,2)</f>
        <v>0</v>
      </c>
      <c r="I16" s="179"/>
      <c r="J16" s="180"/>
      <c r="K16" s="150">
        <f>SUM(H16:J16)</f>
        <v>0</v>
      </c>
      <c r="L16" s="150">
        <f>ROUND(F16*E16,2)</f>
        <v>0</v>
      </c>
      <c r="M16" s="151">
        <f>ROUND(H16*E16,2)</f>
        <v>0</v>
      </c>
      <c r="N16" s="151">
        <f>ROUND(I16*E16,2)</f>
        <v>0</v>
      </c>
      <c r="O16" s="150">
        <f>ROUND(J16*E16,2)</f>
        <v>0</v>
      </c>
      <c r="P16" s="150">
        <f>SUM(M16:O16)</f>
        <v>0</v>
      </c>
    </row>
    <row r="17" spans="1:16" ht="15" customHeight="1" x14ac:dyDescent="0.25">
      <c r="A17" s="290" t="s">
        <v>114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4"/>
    </row>
    <row r="18" spans="1:16" ht="98.25" customHeight="1" x14ac:dyDescent="0.2">
      <c r="A18" s="124">
        <v>3</v>
      </c>
      <c r="B18" s="125" t="s">
        <v>7</v>
      </c>
      <c r="C18" s="188" t="s">
        <v>162</v>
      </c>
      <c r="D18" s="126" t="s">
        <v>42</v>
      </c>
      <c r="E18" s="154">
        <v>2</v>
      </c>
      <c r="F18" s="179"/>
      <c r="G18" s="181"/>
      <c r="H18" s="127">
        <f>ROUND(F18*G18,2)</f>
        <v>0</v>
      </c>
      <c r="I18" s="180"/>
      <c r="J18" s="179"/>
      <c r="K18" s="150">
        <f>SUM(H18:J18)</f>
        <v>0</v>
      </c>
      <c r="L18" s="150">
        <f>ROUND(F18*E18,2)</f>
        <v>0</v>
      </c>
      <c r="M18" s="151">
        <f>ROUND(H18*E18,2)</f>
        <v>0</v>
      </c>
      <c r="N18" s="151">
        <f>ROUND(I18*E18,2)</f>
        <v>0</v>
      </c>
      <c r="O18" s="150">
        <f>ROUND(J18*E18,2)</f>
        <v>0</v>
      </c>
      <c r="P18" s="150">
        <f>SUM(M18:O18)</f>
        <v>0</v>
      </c>
    </row>
    <row r="19" spans="1:16" ht="101.25" customHeight="1" x14ac:dyDescent="0.2">
      <c r="A19" s="124">
        <v>4</v>
      </c>
      <c r="B19" s="125" t="s">
        <v>7</v>
      </c>
      <c r="C19" s="188" t="s">
        <v>163</v>
      </c>
      <c r="D19" s="126" t="s">
        <v>42</v>
      </c>
      <c r="E19" s="154">
        <v>7</v>
      </c>
      <c r="F19" s="179"/>
      <c r="G19" s="181"/>
      <c r="H19" s="127">
        <f>ROUND(F19*G19,2)</f>
        <v>0</v>
      </c>
      <c r="I19" s="180"/>
      <c r="J19" s="179"/>
      <c r="K19" s="150">
        <f>SUM(H19:J19)</f>
        <v>0</v>
      </c>
      <c r="L19" s="150">
        <f>ROUND(F19*E19,2)</f>
        <v>0</v>
      </c>
      <c r="M19" s="151">
        <f>ROUND(H19*E19,2)</f>
        <v>0</v>
      </c>
      <c r="N19" s="151">
        <f>ROUND(I19*E19,2)</f>
        <v>0</v>
      </c>
      <c r="O19" s="150">
        <f>ROUND(J19*E19,2)</f>
        <v>0</v>
      </c>
      <c r="P19" s="150">
        <f>SUM(M19:O19)</f>
        <v>0</v>
      </c>
    </row>
    <row r="20" spans="1:16" ht="114" customHeight="1" x14ac:dyDescent="0.2">
      <c r="A20" s="124">
        <v>5</v>
      </c>
      <c r="B20" s="125" t="s">
        <v>7</v>
      </c>
      <c r="C20" s="188" t="s">
        <v>158</v>
      </c>
      <c r="D20" s="126" t="s">
        <v>42</v>
      </c>
      <c r="E20" s="154">
        <v>15</v>
      </c>
      <c r="F20" s="179"/>
      <c r="G20" s="181"/>
      <c r="H20" s="127">
        <f>ROUND(F20*G20,2)</f>
        <v>0</v>
      </c>
      <c r="I20" s="180"/>
      <c r="J20" s="179"/>
      <c r="K20" s="150">
        <f>SUM(H20:J20)</f>
        <v>0</v>
      </c>
      <c r="L20" s="150">
        <f>ROUND(F20*E20,2)</f>
        <v>0</v>
      </c>
      <c r="M20" s="151">
        <f>ROUND(H20*E20,2)</f>
        <v>0</v>
      </c>
      <c r="N20" s="151">
        <f>ROUND(I20*E20,2)</f>
        <v>0</v>
      </c>
      <c r="O20" s="150">
        <f>ROUND(J20*E20,2)</f>
        <v>0</v>
      </c>
      <c r="P20" s="150">
        <f>SUM(M20:O20)</f>
        <v>0</v>
      </c>
    </row>
    <row r="21" spans="1:16" ht="15" customHeight="1" x14ac:dyDescent="0.25">
      <c r="A21" s="290" t="s">
        <v>57</v>
      </c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  <c r="O21" s="291"/>
      <c r="P21" s="292"/>
    </row>
    <row r="22" spans="1:16" ht="18" customHeight="1" x14ac:dyDescent="0.2">
      <c r="A22" s="124">
        <v>6</v>
      </c>
      <c r="B22" s="125" t="s">
        <v>7</v>
      </c>
      <c r="C22" s="174" t="s">
        <v>153</v>
      </c>
      <c r="D22" s="59" t="s">
        <v>1</v>
      </c>
      <c r="E22" s="153">
        <v>24</v>
      </c>
      <c r="F22" s="179"/>
      <c r="G22" s="179"/>
      <c r="H22" s="127">
        <f>ROUND(F22*G22,2)</f>
        <v>0</v>
      </c>
      <c r="I22" s="179"/>
      <c r="J22" s="180"/>
      <c r="K22" s="150">
        <f>SUM(H22:J22)</f>
        <v>0</v>
      </c>
      <c r="L22" s="150">
        <f>ROUND(F22*E22,2)</f>
        <v>0</v>
      </c>
      <c r="M22" s="151">
        <f>ROUND(H22*E22,2)</f>
        <v>0</v>
      </c>
      <c r="N22" s="151">
        <f>ROUND(I22*E22,2)</f>
        <v>0</v>
      </c>
      <c r="O22" s="150">
        <f>ROUND(J22*E22,2)</f>
        <v>0</v>
      </c>
      <c r="P22" s="150">
        <f>SUM(M22:O22)</f>
        <v>0</v>
      </c>
    </row>
    <row r="23" spans="1:16" x14ac:dyDescent="0.2">
      <c r="A23" s="124">
        <v>7</v>
      </c>
      <c r="B23" s="125" t="s">
        <v>7</v>
      </c>
      <c r="C23" s="174" t="s">
        <v>154</v>
      </c>
      <c r="D23" s="59" t="s">
        <v>1</v>
      </c>
      <c r="E23" s="153">
        <v>4</v>
      </c>
      <c r="F23" s="179"/>
      <c r="G23" s="179"/>
      <c r="H23" s="127">
        <f>ROUND(F23*G23,2)</f>
        <v>0</v>
      </c>
      <c r="I23" s="179"/>
      <c r="J23" s="180"/>
      <c r="K23" s="150">
        <f>SUM(H23:J23)</f>
        <v>0</v>
      </c>
      <c r="L23" s="150">
        <f>ROUND(F23*E23,2)</f>
        <v>0</v>
      </c>
      <c r="M23" s="151">
        <f>ROUND(H23*E23,2)</f>
        <v>0</v>
      </c>
      <c r="N23" s="151">
        <f>ROUND(I23*E23,2)</f>
        <v>0</v>
      </c>
      <c r="O23" s="150">
        <f>ROUND(J23*E23,2)</f>
        <v>0</v>
      </c>
      <c r="P23" s="150">
        <f>SUM(M23:O23)</f>
        <v>0</v>
      </c>
    </row>
    <row r="24" spans="1:16" ht="25.5" x14ac:dyDescent="0.2">
      <c r="A24" s="124">
        <v>8</v>
      </c>
      <c r="B24" s="125" t="s">
        <v>7</v>
      </c>
      <c r="C24" s="161" t="s">
        <v>155</v>
      </c>
      <c r="D24" s="59" t="s">
        <v>1</v>
      </c>
      <c r="E24" s="153">
        <v>1</v>
      </c>
      <c r="F24" s="179"/>
      <c r="G24" s="179"/>
      <c r="H24" s="127">
        <f>ROUND(F24*G24,2)</f>
        <v>0</v>
      </c>
      <c r="I24" s="179"/>
      <c r="J24" s="180"/>
      <c r="K24" s="150">
        <f>SUM(H24:J24)</f>
        <v>0</v>
      </c>
      <c r="L24" s="150">
        <f>ROUND(F24*E24,2)</f>
        <v>0</v>
      </c>
      <c r="M24" s="151">
        <f>ROUND(H24*E24,2)</f>
        <v>0</v>
      </c>
      <c r="N24" s="151">
        <f>ROUND(I24*E24,2)</f>
        <v>0</v>
      </c>
      <c r="O24" s="150">
        <f>ROUND(J24*E24,2)</f>
        <v>0</v>
      </c>
      <c r="P24" s="150">
        <f>SUM(M24:O24)</f>
        <v>0</v>
      </c>
    </row>
    <row r="25" spans="1:16" x14ac:dyDescent="0.2">
      <c r="A25" s="124">
        <v>9</v>
      </c>
      <c r="B25" s="125" t="s">
        <v>7</v>
      </c>
      <c r="C25" s="161" t="s">
        <v>156</v>
      </c>
      <c r="D25" s="59" t="s">
        <v>1</v>
      </c>
      <c r="E25" s="153">
        <v>6</v>
      </c>
      <c r="F25" s="179"/>
      <c r="G25" s="179"/>
      <c r="H25" s="127">
        <f>ROUND(F25*G25,2)</f>
        <v>0</v>
      </c>
      <c r="I25" s="179"/>
      <c r="J25" s="180"/>
      <c r="K25" s="150">
        <f>SUM(H25:J25)</f>
        <v>0</v>
      </c>
      <c r="L25" s="150">
        <f>ROUND(F25*E25,2)</f>
        <v>0</v>
      </c>
      <c r="M25" s="151">
        <f>ROUND(H25*E25,2)</f>
        <v>0</v>
      </c>
      <c r="N25" s="151">
        <f>ROUND(I25*E25,2)</f>
        <v>0</v>
      </c>
      <c r="O25" s="150">
        <f>ROUND(J25*E25,2)</f>
        <v>0</v>
      </c>
      <c r="P25" s="150">
        <f>SUM(M25:O25)</f>
        <v>0</v>
      </c>
    </row>
    <row r="26" spans="1:16" x14ac:dyDescent="0.2">
      <c r="A26" s="124">
        <v>10</v>
      </c>
      <c r="B26" s="125" t="s">
        <v>7</v>
      </c>
      <c r="C26" s="161" t="s">
        <v>157</v>
      </c>
      <c r="D26" s="59" t="s">
        <v>1</v>
      </c>
      <c r="E26" s="153">
        <v>2</v>
      </c>
      <c r="F26" s="179"/>
      <c r="G26" s="179"/>
      <c r="H26" s="127">
        <f>ROUND(F26*G26,2)</f>
        <v>0</v>
      </c>
      <c r="I26" s="179"/>
      <c r="J26" s="180"/>
      <c r="K26" s="150">
        <f>SUM(H26:J26)</f>
        <v>0</v>
      </c>
      <c r="L26" s="150">
        <f>ROUND(F26*E26,2)</f>
        <v>0</v>
      </c>
      <c r="M26" s="151">
        <f>ROUND(H26*E26,2)</f>
        <v>0</v>
      </c>
      <c r="N26" s="151">
        <f>ROUND(I26*E26,2)</f>
        <v>0</v>
      </c>
      <c r="O26" s="150">
        <f>ROUND(J26*E26,2)</f>
        <v>0</v>
      </c>
      <c r="P26" s="150">
        <f>SUM(M26:O26)</f>
        <v>0</v>
      </c>
    </row>
    <row r="27" spans="1:16" ht="15" customHeight="1" x14ac:dyDescent="0.25">
      <c r="A27" s="290" t="s">
        <v>115</v>
      </c>
      <c r="B27" s="291"/>
      <c r="C27" s="291"/>
      <c r="D27" s="291"/>
      <c r="E27" s="291"/>
      <c r="F27" s="291"/>
      <c r="G27" s="291"/>
      <c r="H27" s="291"/>
      <c r="I27" s="291"/>
      <c r="J27" s="291"/>
      <c r="K27" s="291"/>
      <c r="L27" s="291"/>
      <c r="M27" s="291"/>
      <c r="N27" s="291"/>
      <c r="O27" s="291"/>
      <c r="P27" s="292"/>
    </row>
    <row r="28" spans="1:16" ht="67.5" customHeight="1" x14ac:dyDescent="0.2">
      <c r="A28" s="130">
        <v>11</v>
      </c>
      <c r="B28" s="130" t="s">
        <v>7</v>
      </c>
      <c r="C28" s="133" t="s">
        <v>60</v>
      </c>
      <c r="D28" s="132" t="s">
        <v>44</v>
      </c>
      <c r="E28" s="166">
        <v>346</v>
      </c>
      <c r="F28" s="182"/>
      <c r="G28" s="179"/>
      <c r="H28" s="127">
        <f>ROUND(F28*G28,2)</f>
        <v>0</v>
      </c>
      <c r="I28" s="182"/>
      <c r="J28" s="183"/>
      <c r="K28" s="118">
        <f>SUM(H28:J28)</f>
        <v>0</v>
      </c>
      <c r="L28" s="118">
        <f>ROUND(F28*E28,2)</f>
        <v>0</v>
      </c>
      <c r="M28" s="152">
        <f>ROUND(H28*E28,2)</f>
        <v>0</v>
      </c>
      <c r="N28" s="152">
        <f>ROUND(I28*E28,2)</f>
        <v>0</v>
      </c>
      <c r="O28" s="118">
        <f>ROUND(J28*E28,2)</f>
        <v>0</v>
      </c>
      <c r="P28" s="118">
        <f>SUM(M28:O28)</f>
        <v>0</v>
      </c>
    </row>
    <row r="29" spans="1:16" ht="66.75" customHeight="1" x14ac:dyDescent="0.2">
      <c r="A29" s="130">
        <v>12</v>
      </c>
      <c r="B29" s="130" t="s">
        <v>7</v>
      </c>
      <c r="C29" s="159" t="s">
        <v>89</v>
      </c>
      <c r="D29" s="132" t="s">
        <v>44</v>
      </c>
      <c r="E29" s="166">
        <v>1227.5999999999999</v>
      </c>
      <c r="F29" s="182"/>
      <c r="G29" s="179"/>
      <c r="H29" s="127">
        <f>ROUND(F29*G29,2)</f>
        <v>0</v>
      </c>
      <c r="I29" s="182"/>
      <c r="J29" s="183"/>
      <c r="K29" s="118">
        <f>SUM(H29:J29)</f>
        <v>0</v>
      </c>
      <c r="L29" s="118">
        <f>ROUND(F29*E29,2)</f>
        <v>0</v>
      </c>
      <c r="M29" s="152">
        <f>ROUND(H29*E29,2)</f>
        <v>0</v>
      </c>
      <c r="N29" s="152">
        <f>ROUND(I29*E29,2)</f>
        <v>0</v>
      </c>
      <c r="O29" s="118">
        <f>ROUND(J29*E29,2)</f>
        <v>0</v>
      </c>
      <c r="P29" s="118">
        <f>SUM(M29:O29)</f>
        <v>0</v>
      </c>
    </row>
    <row r="30" spans="1:16" ht="42.75" customHeight="1" x14ac:dyDescent="0.2">
      <c r="A30" s="130">
        <v>13</v>
      </c>
      <c r="B30" s="130" t="s">
        <v>7</v>
      </c>
      <c r="C30" s="131" t="s">
        <v>90</v>
      </c>
      <c r="D30" s="132" t="s">
        <v>44</v>
      </c>
      <c r="E30" s="155">
        <v>1573.6</v>
      </c>
      <c r="F30" s="182"/>
      <c r="G30" s="179"/>
      <c r="H30" s="127">
        <f>ROUND(F30*G30,2)</f>
        <v>0</v>
      </c>
      <c r="I30" s="182"/>
      <c r="J30" s="183"/>
      <c r="K30" s="118">
        <f>SUM(H30:J30)</f>
        <v>0</v>
      </c>
      <c r="L30" s="118">
        <f>ROUND(F30*E30,2)</f>
        <v>0</v>
      </c>
      <c r="M30" s="152">
        <f>ROUND(H30*E30,2)</f>
        <v>0</v>
      </c>
      <c r="N30" s="152">
        <f>ROUND(I30*E30,2)</f>
        <v>0</v>
      </c>
      <c r="O30" s="118">
        <f>ROUND(J30*E30,2)</f>
        <v>0</v>
      </c>
      <c r="P30" s="118">
        <f>SUM(M30:O30)</f>
        <v>0</v>
      </c>
    </row>
    <row r="31" spans="1:16" ht="63.75" x14ac:dyDescent="0.2">
      <c r="A31" s="130">
        <v>14</v>
      </c>
      <c r="B31" s="86" t="s">
        <v>7</v>
      </c>
      <c r="C31" s="167" t="s">
        <v>160</v>
      </c>
      <c r="D31" s="134" t="s">
        <v>0</v>
      </c>
      <c r="E31" s="155">
        <v>612</v>
      </c>
      <c r="F31" s="182"/>
      <c r="G31" s="179"/>
      <c r="H31" s="127">
        <f>ROUND(F31*G31,2)</f>
        <v>0</v>
      </c>
      <c r="I31" s="182"/>
      <c r="J31" s="183"/>
      <c r="K31" s="118">
        <f>SUM(H31:J31)</f>
        <v>0</v>
      </c>
      <c r="L31" s="118">
        <f>ROUND(F31*E31,2)</f>
        <v>0</v>
      </c>
      <c r="M31" s="152">
        <f>ROUND(H31*E31,2)</f>
        <v>0</v>
      </c>
      <c r="N31" s="152">
        <f>ROUND(I31*E31,2)</f>
        <v>0</v>
      </c>
      <c r="O31" s="118">
        <f>ROUND(J31*E31,2)</f>
        <v>0</v>
      </c>
      <c r="P31" s="118">
        <f>SUM(M31:O31)</f>
        <v>0</v>
      </c>
    </row>
    <row r="32" spans="1:16" x14ac:dyDescent="0.2">
      <c r="A32" s="86"/>
      <c r="B32" s="86"/>
      <c r="C32" s="269" t="s">
        <v>58</v>
      </c>
      <c r="D32" s="270"/>
      <c r="E32" s="270"/>
      <c r="F32" s="270"/>
      <c r="G32" s="270"/>
      <c r="H32" s="270"/>
      <c r="I32" s="270"/>
      <c r="J32" s="270"/>
      <c r="K32" s="271"/>
      <c r="L32" s="135">
        <f>SUM(L15:L31)</f>
        <v>0</v>
      </c>
      <c r="M32" s="135">
        <f>SUM(M15:M31)</f>
        <v>0</v>
      </c>
      <c r="N32" s="135">
        <f>SUM(N15:N31)</f>
        <v>0</v>
      </c>
      <c r="O32" s="135">
        <f>SUM(O15:O31)</f>
        <v>0</v>
      </c>
      <c r="P32" s="135">
        <f>SUM(P15:P31)</f>
        <v>0</v>
      </c>
    </row>
    <row r="33" spans="1:16" x14ac:dyDescent="0.2">
      <c r="A33" s="35"/>
    </row>
    <row r="34" spans="1:16" ht="15" x14ac:dyDescent="0.25">
      <c r="A34" s="28"/>
      <c r="B34" s="104" t="s">
        <v>127</v>
      </c>
      <c r="C34" s="104"/>
      <c r="D34" s="104"/>
      <c r="E34" s="99"/>
      <c r="F34" s="104"/>
      <c r="G34" s="105"/>
      <c r="H34" s="104"/>
      <c r="K34" s="104"/>
      <c r="L34" s="104"/>
      <c r="M34" s="105"/>
      <c r="P34" s="29"/>
    </row>
    <row r="35" spans="1:16" ht="15" x14ac:dyDescent="0.25">
      <c r="A35" s="37"/>
      <c r="B35" s="40"/>
      <c r="C35" s="40"/>
      <c r="D35" s="40"/>
      <c r="E35" s="40"/>
      <c r="F35" s="40"/>
      <c r="G35" s="105"/>
      <c r="H35" s="40"/>
      <c r="K35" s="40"/>
      <c r="L35" s="276"/>
      <c r="M35" s="277"/>
      <c r="N35" s="104"/>
      <c r="O35" s="99"/>
      <c r="P35" s="30"/>
    </row>
    <row r="36" spans="1:16" ht="15" customHeight="1" x14ac:dyDescent="0.25">
      <c r="A36" s="106"/>
      <c r="B36" s="27"/>
      <c r="C36" s="99"/>
      <c r="D36" s="99"/>
      <c r="E36" s="99"/>
      <c r="F36" s="99"/>
      <c r="G36" s="99"/>
      <c r="H36" s="99"/>
      <c r="K36" s="99"/>
      <c r="L36" s="99"/>
      <c r="M36" s="99"/>
      <c r="N36" s="87"/>
      <c r="O36" s="99"/>
      <c r="P36" s="39"/>
    </row>
    <row r="37" spans="1:16" ht="15" x14ac:dyDescent="0.25">
      <c r="A37" s="28"/>
      <c r="B37" s="104"/>
      <c r="L37" s="104"/>
      <c r="N37" s="99"/>
      <c r="O37" s="99"/>
      <c r="P37" s="87"/>
    </row>
    <row r="38" spans="1:16" ht="15" x14ac:dyDescent="0.25">
      <c r="B38" s="40"/>
      <c r="C38" s="99"/>
      <c r="D38" s="99"/>
      <c r="E38" s="99"/>
      <c r="F38" s="99"/>
      <c r="G38" s="99"/>
      <c r="H38" s="99"/>
      <c r="K38" s="99"/>
      <c r="L38" s="276"/>
      <c r="M38" s="277"/>
    </row>
  </sheetData>
  <mergeCells count="21">
    <mergeCell ref="L35:M35"/>
    <mergeCell ref="L38:M38"/>
    <mergeCell ref="A14:P14"/>
    <mergeCell ref="A17:P17"/>
    <mergeCell ref="A21:P21"/>
    <mergeCell ref="A27:P27"/>
    <mergeCell ref="C32:K32"/>
    <mergeCell ref="L8:M8"/>
    <mergeCell ref="L9:P9"/>
    <mergeCell ref="A11:A12"/>
    <mergeCell ref="C11:C12"/>
    <mergeCell ref="D11:D12"/>
    <mergeCell ref="E11:E12"/>
    <mergeCell ref="F11:K11"/>
    <mergeCell ref="L11:P11"/>
    <mergeCell ref="A1:P1"/>
    <mergeCell ref="A2:P2"/>
    <mergeCell ref="A3:P3"/>
    <mergeCell ref="A5:O5"/>
    <mergeCell ref="A6:N6"/>
    <mergeCell ref="N7:O7"/>
  </mergeCells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Buvn_koptame</vt:lpstr>
      <vt:lpstr>Ganību</vt:lpstr>
      <vt:lpstr>Lokala_1-1</vt:lpstr>
      <vt:lpstr>Lokala_1-2</vt:lpstr>
      <vt:lpstr>Lokala_1-3</vt:lpstr>
      <vt:lpstr>Debess</vt:lpstr>
      <vt:lpstr>Lokala_2-1 </vt:lpstr>
      <vt:lpstr>Lokala_2-2 </vt:lpstr>
      <vt:lpstr>Lokala_2-3 </vt:lpstr>
      <vt:lpstr>Buvn_koptame!Print_Area</vt:lpstr>
      <vt:lpstr>'Lokala_1-1'!Print_Titles</vt:lpstr>
      <vt:lpstr>'Lokala_1-2'!Print_Titles</vt:lpstr>
      <vt:lpstr>'Lokala_1-3'!Print_Titles</vt:lpstr>
      <vt:lpstr>'Lokala_2-1 '!Print_Titles</vt:lpstr>
      <vt:lpstr>'Lokala_2-2 '!Print_Titles</vt:lpstr>
      <vt:lpstr>'Lokala_2-3 '!Print_Titles</vt:lpstr>
    </vt:vector>
  </TitlesOfParts>
  <Company>iC Consulenten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Sandra Dejus</cp:lastModifiedBy>
  <cp:lastPrinted>2025-05-12T05:59:31Z</cp:lastPrinted>
  <dcterms:created xsi:type="dcterms:W3CDTF">2003-06-06T07:01:06Z</dcterms:created>
  <dcterms:modified xsi:type="dcterms:W3CDTF">2025-05-13T08:33:38Z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-1163181103</vt:i4>
  </property>
  <property fmtid="{D5CDD505-2E9C-101B-9397-08002B2CF9AE}" pid="3" name="_EmailSubject">
    <vt:lpwstr>Cesvaine</vt:lpwstr>
  </property>
  <property fmtid="{D5CDD505-2E9C-101B-9397-08002B2CF9AE}" pid="4" name="_AuthorEmail">
    <vt:lpwstr>silvija@efk.lv</vt:lpwstr>
  </property>
  <property fmtid="{D5CDD505-2E9C-101B-9397-08002B2CF9AE}" pid="5" name="_AuthorEmailDisplayName">
    <vt:lpwstr>Silvija Elsberga</vt:lpwstr>
  </property>
  <property fmtid="{D5CDD505-2E9C-101B-9397-08002B2CF9AE}" pid="6" name="_ReviewingToolsShownOnce">
    <vt:lpwstr/>
  </property>
</Properties>
</file>